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1.xml" ContentType="application/vnd.openxmlformats-officedocument.spreadsheetml.comments+xml"/>
  <Override PartName="/xl/threadedComments/threadedComment1.xml" ContentType="application/vnd.ms-excel.threaded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vrau570bsm00.oceania.corp.anz.com\wightj$\Desktop\"/>
    </mc:Choice>
  </mc:AlternateContent>
  <xr:revisionPtr revIDLastSave="0" documentId="13_ncr:1_{2B241D3C-18EC-44C1-99DA-BAA076000AE8}" xr6:coauthVersionLast="47" xr6:coauthVersionMax="47" xr10:uidLastSave="{00000000-0000-0000-0000-000000000000}"/>
  <workbookProtection workbookAlgorithmName="SHA-512" workbookHashValue="OqLk7T05OXT/Q6SlbX16Sj5t/Gpqv8QO1vNzNOj3sMfznMxpVonLMn+gZoUlD5AUwxAEBjfCsNS9X73DegvvaA==" workbookSaltValue="8MuakESh1IZietforQXcOg==" workbookSpinCount="100000" lockStructure="1"/>
  <bookViews>
    <workbookView xWindow="-120" yWindow="-120" windowWidth="51840" windowHeight="21120" xr2:uid="{19E3A44C-E9E4-4738-813B-32AC311C94B2}"/>
  </bookViews>
  <sheets>
    <sheet name="Cover" sheetId="2" r:id="rId1"/>
    <sheet name="Table of contents" sheetId="3" r:id="rId2"/>
    <sheet name="Disclaimer &amp; important notices" sheetId="4" r:id="rId3"/>
    <sheet name="Operational footprint" sheetId="5" r:id="rId4"/>
    <sheet name="Financing sustainability" sheetId="6" r:id="rId5"/>
    <sheet name="Financed emissions" sheetId="7" r:id="rId6"/>
    <sheet name="S&amp;E risk management" sheetId="8" r:id="rId7"/>
    <sheet name="Supply chain" sheetId="9" r:id="rId8"/>
    <sheet name="Community investment" sheetId="10" r:id="rId9"/>
    <sheet name="Employees" sheetId="11" r:id="rId10"/>
    <sheet name="Customer experience" sheetId="12" r:id="rId11"/>
    <sheet name="Salient Human Rights" sheetId="13" r:id="rId12"/>
    <sheet name="GRI" sheetId="14" r:id="rId13"/>
    <sheet name="UN GP" sheetId="15" r:id="rId14"/>
    <sheet name="UN SDGs" sheetId="20" r:id="rId15"/>
    <sheet name="UN PRB" sheetId="16" r:id="rId16"/>
    <sheet name="Glossary of terms" sheetId="17" r:id="rId17"/>
    <sheet name="Policies" sheetId="18" r:id="rId18"/>
  </sheets>
  <definedNames>
    <definedName name="_xlnm._FilterDatabase" localSheetId="16" hidden="1">'Glossary of terms'!$B$6:$C$134</definedName>
    <definedName name="_ftn1" localSheetId="15">'UN PRB'!#REF!</definedName>
    <definedName name="_ftnref1" localSheetId="15">'UN PRB'!$B$25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2" l="1"/>
  <c r="G129" i="11"/>
  <c r="F129" i="11"/>
  <c r="F64" i="11"/>
  <c r="G44" i="11"/>
  <c r="G43" i="11"/>
  <c r="I41" i="11"/>
  <c r="K22" i="11"/>
  <c r="J22" i="11"/>
  <c r="I22" i="11"/>
  <c r="L22" i="11" s="1"/>
  <c r="L21" i="11"/>
  <c r="L20" i="11"/>
  <c r="L19" i="11"/>
  <c r="L17" i="11"/>
  <c r="L16" i="11"/>
  <c r="D43" i="10"/>
  <c r="H34" i="10"/>
  <c r="D34" i="10"/>
  <c r="D33" i="10"/>
  <c r="D32" i="10"/>
  <c r="D31" i="10"/>
  <c r="D30" i="10"/>
  <c r="D29" i="10"/>
  <c r="D24" i="10"/>
  <c r="D23" i="10"/>
  <c r="D22" i="10"/>
  <c r="D14" i="10"/>
  <c r="D13" i="10"/>
  <c r="D12" i="10"/>
  <c r="D11" i="10"/>
  <c r="D10" i="10"/>
  <c r="D9" i="10"/>
  <c r="C18" i="6"/>
  <c r="C1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tc={BB95C8EC-338A-4A30-A091-CF79D2D37A8B}</author>
  </authors>
  <commentList>
    <comment ref="B57" authorId="0" shapeId="0" xr:uid="{BB95C8EC-338A-4A30-A091-CF79D2D37A8B}">
      <text>
        <t>[Threaded comment]
Your version of Excel allows you to read this threaded comment; however, any edits to it will get removed if the file is opened in a newer version of Excel. Learn more: https://go.microsoft.com/fwlink/?linkid=870924
Comment:
    Added new footnote 4 and re-sequenced all the other footnotes</t>
      </text>
    </comment>
  </commentList>
</comments>
</file>

<file path=xl/sharedStrings.xml><?xml version="1.0" encoding="utf-8"?>
<sst xmlns="http://schemas.openxmlformats.org/spreadsheetml/2006/main" count="2010" uniqueCount="1499">
  <si>
    <t>2024 ESG Data and Frameworks Pack</t>
  </si>
  <si>
    <t>Table of Contents</t>
  </si>
  <si>
    <t>DISCLAIMER AND IMPORTANT NOTICES</t>
  </si>
  <si>
    <t>Disclaimer and important notices</t>
  </si>
  <si>
    <t>DATA SHEETS</t>
  </si>
  <si>
    <t>Operational footprint</t>
  </si>
  <si>
    <t>Financing sustainability</t>
  </si>
  <si>
    <t>Financed emissions</t>
  </si>
  <si>
    <t>Social and environmental (S&amp;E) risk management</t>
  </si>
  <si>
    <t>Supply chain</t>
  </si>
  <si>
    <t>Community investment</t>
  </si>
  <si>
    <t>Employees</t>
  </si>
  <si>
    <t>Customer experience</t>
  </si>
  <si>
    <t>SALIENT HUMAN RIGHTS</t>
  </si>
  <si>
    <t>Salient Human Rights</t>
  </si>
  <si>
    <t>REPORTING FRAMEWORKS</t>
  </si>
  <si>
    <t>Global Reporting Initiative (GRI) 2021 Standards index</t>
  </si>
  <si>
    <t>United Nations Guiding Principles (UN GP) on Business and Human Rights (UN GP) reporting framework</t>
  </si>
  <si>
    <t>United Nations Sustainable Development Goals (UN SDGs) alignment</t>
  </si>
  <si>
    <t>United Nations Principles of Responsible Banking (UN PRB) Self-Assessment index</t>
  </si>
  <si>
    <t xml:space="preserve">GLOSSARY OF TERMS </t>
  </si>
  <si>
    <t>Glossary of terms</t>
  </si>
  <si>
    <t>POLICIES</t>
  </si>
  <si>
    <t>Policies</t>
  </si>
  <si>
    <r>
      <t xml:space="preserve">The material in this data and frameworks pack contains general background information about the </t>
    </r>
    <r>
      <rPr>
        <u/>
        <sz val="9"/>
        <color theme="1"/>
        <rFont val="Verdana"/>
        <family val="2"/>
      </rPr>
      <t>Group</t>
    </r>
    <r>
      <rPr>
        <sz val="9"/>
        <color theme="1"/>
        <rFont val="Verdana"/>
        <family val="2"/>
      </rPr>
      <t xml:space="preserve">’s activities current as at 7 November 2024. It is information given in summary form and does not purport to be complete. It has a sustainability focus and does not reflect the totality of the </t>
    </r>
    <r>
      <rPr>
        <u/>
        <sz val="9"/>
        <color theme="1"/>
        <rFont val="Verdana"/>
        <family val="2"/>
      </rPr>
      <t>Group</t>
    </r>
    <r>
      <rPr>
        <sz val="9"/>
        <color theme="1"/>
        <rFont val="Verdana"/>
        <family val="2"/>
      </rPr>
      <t>’s business activities. For a more complete overview of the Group’s business, see the ANZ Annual Report
available at anz.com/shareholder/centre/.
It is not intended to be and should not be relied upon as advice to investors or potential investors, and does not take into account the investment objectives, financial situation or needs of any particular investor. These should be considered, with or without professional advice, when deciding if an investment is appropriate.</t>
    </r>
  </si>
  <si>
    <r>
      <rPr>
        <b/>
        <sz val="9"/>
        <color rgb="FF000000"/>
        <rFont val="Verdana"/>
        <family val="2"/>
      </rPr>
      <t xml:space="preserve">FORWARD-LOOKING STATEMENTS
</t>
    </r>
    <r>
      <rPr>
        <sz val="9"/>
        <color rgb="FF000000"/>
        <rFont val="Verdana"/>
        <family val="2"/>
      </rPr>
      <t xml:space="preserve">
This data and frameworks pack may contain forward-looking statements or opinions including statements regarding our intent, belief or current expectations with respect to the Group’s business operations, market conditions, results of operations and financial condition, capital adequacy, sustainability objectives or targets, specific provisions and risk management practices. Those matters are subject to risks and uncertainties that could cause the actual results and financial position of the Group to differ materially from the information presented herein. When used in the report, the words ‘estimate’, ‘target’, ‘plan’, ‘pathway’, ‘project’, ‘may’, ‘probability’, ‘risk’, ‘will’, ‘seek’, ‘should’ and similar expressions, as they relate to the Group and its management, are intended to identify forward-looking statements or opinions. Those statements are usually predictive in character; or may be affected by inaccurate assumptions or unknown risks and uncertainties or may differ materially from results ultimately achieved. As such, these statements should not be relied upon when making investment decisions. There can be no assurance that actual outcomes will not differ materially from any forward-looking statements or opinions contained herein. </t>
    </r>
    <r>
      <rPr>
        <sz val="9"/>
        <color rgb="FFFF00FF"/>
        <rFont val="Verdana"/>
        <family val="2"/>
      </rPr>
      <t xml:space="preserve">
</t>
    </r>
    <r>
      <rPr>
        <sz val="9"/>
        <color rgb="FF000000"/>
        <rFont val="Verdana"/>
        <family val="2"/>
      </rPr>
      <t xml:space="preserve">
These statements only speak as at the date of publication and no representation is made as to their correctness on or after this date. No member of the </t>
    </r>
    <r>
      <rPr>
        <sz val="9"/>
        <rFont val="Verdana"/>
        <family val="2"/>
      </rPr>
      <t>Group</t>
    </r>
    <r>
      <rPr>
        <sz val="9"/>
        <color rgb="FF000000"/>
        <rFont val="Verdana"/>
        <family val="2"/>
      </rPr>
      <t xml:space="preserve"> undertakes to publicly release the result of any revisions to these forward-looking statements to reflect events or circumstances after the date hereof to reflect the occurrence of unanticipated events.</t>
    </r>
  </si>
  <si>
    <r>
      <rPr>
        <b/>
        <sz val="9"/>
        <color theme="1"/>
        <rFont val="Verdana"/>
        <family val="2"/>
      </rPr>
      <t xml:space="preserve">CLIMATE-RELATED INFORMATION  </t>
    </r>
    <r>
      <rPr>
        <sz val="9"/>
        <color theme="1"/>
        <rFont val="Verdana"/>
        <family val="2"/>
      </rPr>
      <t xml:space="preserve">
This data and frameworks pack may contain climate-related statements, including in relation to climate-related risks and opportunities, climate-related goals and ambitions, climate scenarios, emissions reduction pathways and climate projections. While the statements were prepared in good faith, climate-related statements are subject to significant uncertainty, challenges and risks that may affect their usefulness, accuracy and completeness, including:
1. </t>
    </r>
    <r>
      <rPr>
        <i/>
        <sz val="9"/>
        <color theme="1"/>
        <rFont val="Verdana"/>
        <family val="2"/>
      </rPr>
      <t>Availability and reliability of data</t>
    </r>
    <r>
      <rPr>
        <sz val="9"/>
        <color theme="1"/>
        <rFont val="Verdana"/>
        <family val="2"/>
      </rPr>
      <t xml:space="preserve"> – emissions and climate-related data may be incomplete, inconsistent, unreliable or unavailable (including information from the Group’s clients), and it may be necessary to rely on assumptions, estimates or
proxies where that is the case.
2. </t>
    </r>
    <r>
      <rPr>
        <i/>
        <sz val="9"/>
        <color theme="1"/>
        <rFont val="Verdana"/>
        <family val="2"/>
      </rPr>
      <t>Uncertain methodologies and modelling</t>
    </r>
    <r>
      <rPr>
        <sz val="9"/>
        <color theme="1"/>
        <rFont val="Verdana"/>
        <family val="2"/>
      </rPr>
      <t xml:space="preserve"> – methodologies, frameworks and standards used for calculations of climate-related metrics, modelling and climate data are not universally applied, are rapidly evolving and subject to change. This may impact the data modelling, approaches, and targets used in preparation of this report.
3. </t>
    </r>
    <r>
      <rPr>
        <i/>
        <sz val="9"/>
        <color theme="1"/>
        <rFont val="Verdana"/>
        <family val="2"/>
      </rPr>
      <t>Complexity of calculations and estimates</t>
    </r>
    <r>
      <rPr>
        <sz val="9"/>
        <color theme="1"/>
        <rFont val="Verdana"/>
        <family val="2"/>
      </rPr>
      <t xml:space="preserve"> – estimating financed </t>
    </r>
    <r>
      <rPr>
        <sz val="9"/>
        <rFont val="Verdana"/>
        <family val="2"/>
      </rPr>
      <t>or facilitated</t>
    </r>
    <r>
      <rPr>
        <sz val="9"/>
        <color theme="1"/>
        <rFont val="Verdana"/>
        <family val="2"/>
      </rPr>
      <t xml:space="preserve"> emissions (including allocating emissions to banking activities) and emissions reduction is complex and relies on assumptions and judgments, often made in respect of long periods of time.
4. </t>
    </r>
    <r>
      <rPr>
        <i/>
        <sz val="9"/>
        <color theme="1"/>
        <rFont val="Verdana"/>
        <family val="2"/>
      </rPr>
      <t>Changes to climate-related governing frameworks</t>
    </r>
    <r>
      <rPr>
        <sz val="9"/>
        <color theme="1"/>
        <rFont val="Verdana"/>
        <family val="2"/>
      </rPr>
      <t xml:space="preserve"> – changes to climate-related policy, laws, regulations and market practices, standards and developments, including those resulting from legal proceedings and regulatory investigations.
5. </t>
    </r>
    <r>
      <rPr>
        <i/>
        <sz val="9"/>
        <color theme="1"/>
        <rFont val="Verdana"/>
        <family val="2"/>
      </rPr>
      <t>Lack of consistency in definitions and climate-science terminology subject to changes</t>
    </r>
    <r>
      <rPr>
        <sz val="9"/>
        <color theme="1"/>
        <rFont val="Verdana"/>
        <family val="2"/>
      </rPr>
      <t xml:space="preserve"> –definitions and standards for climate-related data and assessment frameworks used across industries and jurisdictions may vary, and terminology and concepts relating to climate science and decarbonisation pathways may evolve and change over time. These inconsistencies and changes can also make comparisons between different organisations’ climate targets and achievements difficult or
inappropriate.
6. </t>
    </r>
    <r>
      <rPr>
        <i/>
        <sz val="9"/>
        <color theme="1"/>
        <rFont val="Verdana"/>
        <family val="2"/>
      </rPr>
      <t xml:space="preserve">Reliance on third parties for data or involvement </t>
    </r>
    <r>
      <rPr>
        <sz val="9"/>
        <color theme="1"/>
        <rFont val="Verdana"/>
        <family val="2"/>
      </rPr>
      <t xml:space="preserve">– the </t>
    </r>
    <r>
      <rPr>
        <u/>
        <sz val="9"/>
        <color theme="1"/>
        <rFont val="Verdana"/>
        <family val="2"/>
      </rPr>
      <t>Group</t>
    </r>
    <r>
      <rPr>
        <sz val="9"/>
        <color theme="1"/>
        <rFont val="Verdana"/>
        <family val="2"/>
      </rPr>
      <t xml:space="preserve"> may need to rely on assistance, data or other information from external data and methodology providers or other third parties, which may also be subject to change and uncertainty. Additionally, action and continuing participation of third parties, such as stakeholders, may be required (including financial institutions and governmental and non-governmental organisations).</t>
    </r>
  </si>
  <si>
    <r>
      <t xml:space="preserve">Due to these uncertainties, challenges and risks, statements, assumptions, judgments, calculations, estimates or proxies made or used by the </t>
    </r>
    <r>
      <rPr>
        <u/>
        <sz val="9"/>
        <rFont val="Verdana"/>
        <family val="2"/>
      </rPr>
      <t>Group</t>
    </r>
    <r>
      <rPr>
        <sz val="9"/>
        <rFont val="Verdana"/>
        <family val="2"/>
      </rPr>
      <t xml:space="preserve"> may turn out to be incorrect, inaccurate or incomplete. Readers should conduct their own independent analysis and not rely on the information for investment decision-making. 
The information in this notice should be read with the qualifications, limitations and guidance included throughout this data and frameworks pack and in:
ANZ 2024 ESG Supplement available at anz.com/esgreport
ANZ 2024 Climate-related Financial Disclosures available at anz.com/esgreport
Appendix 4 ANZ Financed Emissions Methodology included in the 2024 Climate Related Financial Disclosures available at anz.com/esgreport
Appendix 6 ANZ Operational Greenhouse Gas Reporting and Carbon Offset Methodology included in the 2024 Climate Report available at anz.com/esgreport
ANZ Social and Environmental Sustainability Target Methodology available at anz.com/esgreport
</t>
    </r>
  </si>
  <si>
    <t>* Defined in glossary of terms tab</t>
  </si>
  <si>
    <r>
      <t>GHG emissions Scope 1 &amp; 2 (tonnes CO2-e) - Location-Based</t>
    </r>
    <r>
      <rPr>
        <b/>
        <vertAlign val="superscript"/>
        <sz val="11"/>
        <color rgb="FF3798FF"/>
        <rFont val="Verdana"/>
        <family val="2"/>
      </rPr>
      <t>1</t>
    </r>
    <r>
      <rPr>
        <b/>
        <sz val="11"/>
        <color rgb="FF3798FF"/>
        <rFont val="Verdana"/>
        <family val="2"/>
      </rPr>
      <t>*</t>
    </r>
  </si>
  <si>
    <t>Australia</t>
  </si>
  <si>
    <t>New Zealand</t>
  </si>
  <si>
    <t xml:space="preserve">Asia Pacific, Europe and America </t>
  </si>
  <si>
    <t>TOTAL</t>
  </si>
  <si>
    <r>
      <t>Global GHG emissions Scope 1, 2 &amp; 3
(tonnes CO</t>
    </r>
    <r>
      <rPr>
        <b/>
        <vertAlign val="subscript"/>
        <sz val="11"/>
        <color rgb="FF3798FF"/>
        <rFont val="Verdana"/>
        <family val="2"/>
      </rPr>
      <t>2</t>
    </r>
    <r>
      <rPr>
        <b/>
        <sz val="11"/>
        <color rgb="FF3798FF"/>
        <rFont val="Verdana"/>
        <family val="2"/>
      </rPr>
      <t>-e) - Location-Based</t>
    </r>
    <r>
      <rPr>
        <b/>
        <vertAlign val="superscript"/>
        <sz val="11"/>
        <color rgb="FF3798FF"/>
        <rFont val="Verdana"/>
        <family val="2"/>
      </rPr>
      <t>1</t>
    </r>
  </si>
  <si>
    <r>
      <t>Scope 1</t>
    </r>
    <r>
      <rPr>
        <b/>
        <vertAlign val="superscript"/>
        <sz val="11"/>
        <color rgb="FF1D164C"/>
        <rFont val="Verdana"/>
        <family val="2"/>
      </rPr>
      <t>2</t>
    </r>
  </si>
  <si>
    <t> </t>
  </si>
  <si>
    <t>Stationary Combustion</t>
  </si>
  <si>
    <t>Mobile Combustion</t>
  </si>
  <si>
    <t>Fugitive Emissions</t>
  </si>
  <si>
    <t>-</t>
  </si>
  <si>
    <t xml:space="preserve">Wastewater Treatment </t>
  </si>
  <si>
    <t>Total Scope 1</t>
  </si>
  <si>
    <r>
      <t>Scope 2</t>
    </r>
    <r>
      <rPr>
        <b/>
        <vertAlign val="superscript"/>
        <sz val="11"/>
        <color rgb="FF1D164C"/>
        <rFont val="Verdana"/>
        <family val="2"/>
      </rPr>
      <t>2</t>
    </r>
  </si>
  <si>
    <t>Purchased Energy</t>
  </si>
  <si>
    <t>Total Scope 2</t>
  </si>
  <si>
    <r>
      <t>Scope 3</t>
    </r>
    <r>
      <rPr>
        <b/>
        <vertAlign val="superscript"/>
        <sz val="11"/>
        <color rgb="FF1D164C"/>
        <rFont val="Verdana"/>
        <family val="2"/>
      </rPr>
      <t>2</t>
    </r>
  </si>
  <si>
    <r>
      <t>Category 1: Purchased goods and services</t>
    </r>
    <r>
      <rPr>
        <vertAlign val="superscript"/>
        <sz val="11"/>
        <rFont val="Verdana"/>
        <family val="2"/>
      </rPr>
      <t>3</t>
    </r>
  </si>
  <si>
    <t>Category 2: Capital Goods</t>
  </si>
  <si>
    <t>Category 3: Fuel and Energy Related Activities</t>
  </si>
  <si>
    <t>Category 4: Upstream Transportation and Distribution</t>
  </si>
  <si>
    <t>Category 5: Waste generated in operations</t>
  </si>
  <si>
    <t>Category 6: Business travel</t>
  </si>
  <si>
    <t>Category 7: Employee commuting</t>
  </si>
  <si>
    <t>Category 8: Upstream Leased Assets</t>
  </si>
  <si>
    <t>Total Scope 3</t>
  </si>
  <si>
    <r>
      <t>TOTAL</t>
    </r>
    <r>
      <rPr>
        <b/>
        <vertAlign val="superscript"/>
        <sz val="11"/>
        <color rgb="FF000000"/>
        <rFont val="Verdana"/>
        <family val="2"/>
      </rPr>
      <t xml:space="preserve"> 4</t>
    </r>
  </si>
  <si>
    <r>
      <t>Global GHG emissions Scope 1, 2 &amp; 3 
(tonnes CO</t>
    </r>
    <r>
      <rPr>
        <b/>
        <vertAlign val="subscript"/>
        <sz val="11"/>
        <color rgb="FF3798FF"/>
        <rFont val="Verdana"/>
        <family val="2"/>
      </rPr>
      <t>2</t>
    </r>
    <r>
      <rPr>
        <b/>
        <sz val="11"/>
        <color rgb="FF3798FF"/>
        <rFont val="Verdana"/>
        <family val="2"/>
      </rPr>
      <t>-e) - Market-Based</t>
    </r>
    <r>
      <rPr>
        <b/>
        <vertAlign val="superscript"/>
        <sz val="11"/>
        <color rgb="FF3798FF"/>
        <rFont val="Verdana"/>
        <family val="2"/>
      </rPr>
      <t>1</t>
    </r>
    <r>
      <rPr>
        <b/>
        <sz val="11"/>
        <color rgb="FF3798FF"/>
        <rFont val="Verdana"/>
        <family val="2"/>
      </rPr>
      <t>*</t>
    </r>
  </si>
  <si>
    <t>Scope 1*</t>
  </si>
  <si>
    <t>Scope 2*</t>
  </si>
  <si>
    <t>Scope 3*</t>
  </si>
  <si>
    <t>TOTAL Market-Based</t>
  </si>
  <si>
    <t>Carbon offsets retired</t>
  </si>
  <si>
    <r>
      <rPr>
        <b/>
        <sz val="11"/>
        <color rgb="FF000000"/>
        <rFont val="Verdana"/>
        <family val="2"/>
      </rPr>
      <t>Net GHG Emissions</t>
    </r>
    <r>
      <rPr>
        <b/>
        <vertAlign val="superscript"/>
        <sz val="11"/>
        <color rgb="FF000000"/>
        <rFont val="Verdana"/>
        <family val="2"/>
      </rPr>
      <t>4</t>
    </r>
  </si>
  <si>
    <r>
      <rPr>
        <b/>
        <sz val="8"/>
        <rFont val="Verdana"/>
        <family val="2"/>
      </rPr>
      <t xml:space="preserve">1. </t>
    </r>
    <r>
      <rPr>
        <sz val="8"/>
        <rFont val="Verdana"/>
        <family val="2"/>
      </rPr>
      <t>Values may not add to totals due to rounding.</t>
    </r>
    <r>
      <rPr>
        <sz val="8"/>
        <color rgb="FF000000"/>
        <rFont val="Verdana"/>
        <family val="2"/>
      </rPr>
      <t xml:space="preserve">
</t>
    </r>
    <r>
      <rPr>
        <b/>
        <sz val="8"/>
        <rFont val="Verdana"/>
        <family val="2"/>
      </rPr>
      <t>2.</t>
    </r>
    <r>
      <rPr>
        <sz val="8"/>
        <rFont val="Verdana"/>
        <family val="2"/>
      </rPr>
      <t xml:space="preserve"> In 2024, we updated our emission categories to match the GHG Protocol. For definitions of our categories, please see our Operational Greenhouse Gas Reporting and Carbon Offsetting Guidelines.  See Appendix 6 of our 2024 Climate-related Financial Disclosures available at </t>
    </r>
    <r>
      <rPr>
        <b/>
        <sz val="8"/>
        <rFont val="Verdana"/>
        <family val="2"/>
      </rPr>
      <t>anz.com/esgreport</t>
    </r>
    <r>
      <rPr>
        <sz val="8"/>
        <color rgb="FFFF0000"/>
        <rFont val="Verdana"/>
        <family val="2"/>
      </rPr>
      <t xml:space="preserve">
</t>
    </r>
    <r>
      <rPr>
        <b/>
        <sz val="8"/>
        <rFont val="Verdana"/>
        <family val="2"/>
      </rPr>
      <t xml:space="preserve">3. </t>
    </r>
    <r>
      <rPr>
        <sz val="8"/>
        <rFont val="Verdana"/>
        <family val="2"/>
      </rPr>
      <t>Comparisons with previous years' figures must be viewed with caution due to different methodology.</t>
    </r>
    <r>
      <rPr>
        <sz val="8"/>
        <color rgb="FFFF0000"/>
        <rFont val="Verdana"/>
        <family val="2"/>
      </rPr>
      <t xml:space="preserve">
</t>
    </r>
    <r>
      <rPr>
        <b/>
        <sz val="8"/>
        <rFont val="Verdana"/>
        <family val="2"/>
      </rPr>
      <t xml:space="preserve">4. </t>
    </r>
    <r>
      <rPr>
        <sz val="8"/>
        <rFont val="Verdana"/>
        <family val="2"/>
      </rPr>
      <t>See anz.com.au/content/dam/anzcomau/about-us/2024-anz-carbon-neutral-opinion.pdf for KPMG's independent reasonable and limited assurance report.</t>
    </r>
  </si>
  <si>
    <r>
      <t>Premises energy use consumed (MWh)</t>
    </r>
    <r>
      <rPr>
        <b/>
        <vertAlign val="superscript"/>
        <sz val="11"/>
        <color rgb="FF3798FF"/>
        <rFont val="Verdana"/>
        <family val="2"/>
      </rPr>
      <t>5</t>
    </r>
  </si>
  <si>
    <t>Electricity</t>
  </si>
  <si>
    <t>Natural gas</t>
  </si>
  <si>
    <t>Diesel</t>
  </si>
  <si>
    <t>LPG</t>
  </si>
  <si>
    <t>Renewable energy consumption (MWh)</t>
  </si>
  <si>
    <t>On-site solar</t>
  </si>
  <si>
    <t>Renewable Energy Certificates</t>
  </si>
  <si>
    <t>Large Scale Renewable Energy Target (MWh)</t>
  </si>
  <si>
    <t>Road transport energy use (MWh)</t>
  </si>
  <si>
    <t xml:space="preserve">Vehicle fuel </t>
  </si>
  <si>
    <r>
      <t>Paper use (tonnes)</t>
    </r>
    <r>
      <rPr>
        <b/>
        <vertAlign val="superscript"/>
        <sz val="11"/>
        <color rgb="FF3798FF"/>
        <rFont val="Verdana"/>
        <family val="2"/>
      </rPr>
      <t>5</t>
    </r>
    <r>
      <rPr>
        <b/>
        <sz val="11"/>
        <color rgb="FF3798FF"/>
        <rFont val="Verdana"/>
        <family val="2"/>
      </rPr>
      <t xml:space="preserve"> </t>
    </r>
    <r>
      <rPr>
        <b/>
        <vertAlign val="superscript"/>
        <sz val="11"/>
        <color rgb="FF3798FF"/>
        <rFont val="Verdana"/>
        <family val="2"/>
      </rPr>
      <t>6</t>
    </r>
  </si>
  <si>
    <t>Office paper</t>
  </si>
  <si>
    <t>Customer paper</t>
  </si>
  <si>
    <r>
      <rPr>
        <b/>
        <sz val="8"/>
        <rFont val="Verdana"/>
        <family val="2"/>
      </rPr>
      <t xml:space="preserve">5. </t>
    </r>
    <r>
      <rPr>
        <sz val="8"/>
        <rFont val="Verdana"/>
        <family val="2"/>
      </rPr>
      <t>Values may not add to totals due to rounding.</t>
    </r>
    <r>
      <rPr>
        <b/>
        <sz val="8"/>
        <rFont val="Verdana"/>
        <family val="2"/>
      </rPr>
      <t xml:space="preserve"> 
6. </t>
    </r>
    <r>
      <rPr>
        <sz val="8"/>
        <rFont val="Verdana"/>
        <family val="2"/>
      </rPr>
      <t>From 2021 includes global paper consumption values, 2018 – 2020 values include Australia and New Zealand only.</t>
    </r>
  </si>
  <si>
    <t>Waste</t>
  </si>
  <si>
    <r>
      <t>Waste to landfill (tonnes)</t>
    </r>
    <r>
      <rPr>
        <vertAlign val="superscript"/>
        <sz val="11"/>
        <color theme="1"/>
        <rFont val="Verdana"/>
        <family val="2"/>
      </rPr>
      <t>7</t>
    </r>
  </si>
  <si>
    <r>
      <t>Recycling rate (%)</t>
    </r>
    <r>
      <rPr>
        <vertAlign val="superscript"/>
        <sz val="11"/>
        <color theme="1"/>
        <rFont val="Verdana"/>
        <family val="2"/>
      </rPr>
      <t>8</t>
    </r>
  </si>
  <si>
    <r>
      <rPr>
        <b/>
        <sz val="8"/>
        <rFont val="Verdana"/>
        <family val="2"/>
      </rPr>
      <t>7.</t>
    </r>
    <r>
      <rPr>
        <sz val="8"/>
        <rFont val="Verdana"/>
        <family val="2"/>
      </rPr>
      <t xml:space="preserve"> From 2021 includes global waste consumption values, 2018 – 2020 values include Australia and New Zealand only.   
</t>
    </r>
    <r>
      <rPr>
        <b/>
        <sz val="8"/>
        <rFont val="Verdana"/>
        <family val="2"/>
      </rPr>
      <t>8.</t>
    </r>
    <r>
      <rPr>
        <sz val="8"/>
        <rFont val="Verdana"/>
        <family val="2"/>
      </rPr>
      <t xml:space="preserve"> Represents the recycling rates in our Australian commercial offices (&gt;20,000m</t>
    </r>
    <r>
      <rPr>
        <vertAlign val="superscript"/>
        <sz val="8"/>
        <rFont val="Verdana"/>
        <family val="2"/>
      </rPr>
      <t>2</t>
    </r>
    <r>
      <rPr>
        <sz val="8"/>
        <rFont val="Verdana"/>
        <family val="2"/>
      </rPr>
      <t>). This was calculated and externally assured for the first time in 2018.</t>
    </r>
  </si>
  <si>
    <r>
      <rPr>
        <b/>
        <sz val="11"/>
        <color rgb="FF3798FF"/>
        <rFont val="Verdana"/>
        <family val="2"/>
      </rPr>
      <t>Water (kL)</t>
    </r>
    <r>
      <rPr>
        <b/>
        <vertAlign val="superscript"/>
        <sz val="11"/>
        <color rgb="FF3798FF"/>
        <rFont val="Verdana"/>
        <family val="2"/>
      </rPr>
      <t>9</t>
    </r>
  </si>
  <si>
    <t>Water consumption</t>
  </si>
  <si>
    <r>
      <rPr>
        <b/>
        <sz val="8"/>
        <color rgb="FF000000"/>
        <rFont val="Verdana"/>
        <family val="2"/>
      </rPr>
      <t>9.</t>
    </r>
    <r>
      <rPr>
        <sz val="8"/>
        <color rgb="FF000000"/>
        <rFont val="Verdana"/>
        <family val="2"/>
      </rPr>
      <t xml:space="preserve"> From 2021 includes global water consumption values, 2018 – 2020 values represent water consumption in our Australian commercial offices (&gt;10,000m</t>
    </r>
    <r>
      <rPr>
        <vertAlign val="superscript"/>
        <sz val="8"/>
        <color rgb="FF000000"/>
        <rFont val="Verdana"/>
        <family val="2"/>
      </rPr>
      <t>2</t>
    </r>
    <r>
      <rPr>
        <sz val="8"/>
        <color rgb="FF000000"/>
        <rFont val="Verdana"/>
        <family val="2"/>
      </rPr>
      <t>) excluding 347 Kent Street which was sold in the 2020 reporting year.</t>
    </r>
  </si>
  <si>
    <t>Boundaries</t>
  </si>
  <si>
    <t>Operational GHG emissions are reported from 1 July to 30 June, in line with the requirements of the National Greenhouse and Energy Reporting Act 2007 (Cth). Refer to Appendix 6 of our Climate-related financial disclosures for further information.</t>
  </si>
  <si>
    <t>ESG targets</t>
  </si>
  <si>
    <t>$b</t>
  </si>
  <si>
    <r>
      <t>$100 billion social and environmental outcomes</t>
    </r>
    <r>
      <rPr>
        <vertAlign val="superscript"/>
        <sz val="11"/>
        <rFont val="Verdana"/>
        <family val="2"/>
      </rPr>
      <t xml:space="preserve">1 </t>
    </r>
    <r>
      <rPr>
        <sz val="11"/>
        <rFont val="Verdana"/>
        <family val="2"/>
      </rPr>
      <t>target</t>
    </r>
  </si>
  <si>
    <r>
      <t xml:space="preserve">30.17 </t>
    </r>
    <r>
      <rPr>
        <b/>
        <vertAlign val="superscript"/>
        <sz val="11"/>
        <rFont val="Verdana"/>
        <family val="2"/>
      </rPr>
      <t>2</t>
    </r>
  </si>
  <si>
    <r>
      <t xml:space="preserve">8.79 </t>
    </r>
    <r>
      <rPr>
        <vertAlign val="superscript"/>
        <sz val="12.1"/>
        <rFont val="Verdana"/>
        <family val="2"/>
      </rPr>
      <t>4</t>
    </r>
  </si>
  <si>
    <r>
      <t>$10 billion housing</t>
    </r>
    <r>
      <rPr>
        <vertAlign val="superscript"/>
        <sz val="11"/>
        <rFont val="Verdana"/>
        <family val="2"/>
      </rPr>
      <t>3</t>
    </r>
    <r>
      <rPr>
        <sz val="11"/>
        <rFont val="Verdana"/>
        <family val="2"/>
      </rPr>
      <t xml:space="preserve"> target</t>
    </r>
  </si>
  <si>
    <r>
      <t xml:space="preserve">0.81 </t>
    </r>
    <r>
      <rPr>
        <vertAlign val="superscript"/>
        <sz val="11"/>
        <color theme="1"/>
        <rFont val="Verdana"/>
        <family val="2"/>
      </rPr>
      <t>5</t>
    </r>
  </si>
  <si>
    <r>
      <rPr>
        <b/>
        <sz val="8"/>
        <rFont val="Verdana"/>
        <family val="2"/>
      </rPr>
      <t>1.</t>
    </r>
    <r>
      <rPr>
        <sz val="8"/>
        <rFont val="Verdana"/>
        <family val="2"/>
      </rPr>
      <t xml:space="preserve"> Target to fund and facilitate at least $100 billion by end 2030 in social and environmental activities through customer transactions and direct investments by ANZ, commenced 1 April 2023. For more information, see the social and environment sustainability target methodology available at anz.com/esgreport. An earlier $50 billion target, which ended on 31 March 2023, is not shown here.</t>
    </r>
    <r>
      <rPr>
        <b/>
        <sz val="8"/>
        <rFont val="Verdana"/>
        <family val="2"/>
      </rPr>
      <t xml:space="preserve"> 2.</t>
    </r>
    <r>
      <rPr>
        <sz val="8"/>
        <rFont val="Verdana"/>
        <family val="2"/>
      </rPr>
      <t xml:space="preserve"> Q1 FY24 includes transactions validated as eligible for inclusion in the target from 23/09/2023. Q4 FY24 progress included transactions allocated towards the target validated as eligible up to 21/09/2024. A small number of transactions lodged after 21/09/2024 and before 30/09/2024 were also validated and included. Refer also to the ANZ Social and Environmental Sustainability Target Methodology available at anz.com/esgreport. </t>
    </r>
    <r>
      <rPr>
        <b/>
        <sz val="8"/>
        <rFont val="Verdana"/>
        <family val="2"/>
      </rPr>
      <t>3.</t>
    </r>
    <r>
      <rPr>
        <sz val="8"/>
        <rFont val="Verdana"/>
        <family val="2"/>
      </rPr>
      <t xml:space="preserve"> Target to fund and facilitate $10 billion in affordable, secure and sustainable housing by 2030 across Australia and New Zealand, commenced 1 October 2018. Commenced reporting of progress against target in 2020. Transactions that qualify for this target (excluding deferred deals) contribute to the $100 billion target from 1 April 2023. For more information, see the explanatory notes available on page 72 in the 2023 ESG Supplement at anz.com/esgreport. </t>
    </r>
    <r>
      <rPr>
        <b/>
        <sz val="8"/>
        <rFont val="Verdana"/>
        <family val="2"/>
      </rPr>
      <t>4.</t>
    </r>
    <r>
      <rPr>
        <sz val="8"/>
        <rFont val="Verdana"/>
        <family val="2"/>
      </rPr>
      <t xml:space="preserve"> Figure for 2023 was previously rounded up to 8.8; this has been adjusted to 8.79 for consistency to 2024 reporting </t>
    </r>
    <r>
      <rPr>
        <b/>
        <sz val="8"/>
        <rFont val="Verdana"/>
        <family val="2"/>
      </rPr>
      <t>5.</t>
    </r>
    <r>
      <rPr>
        <sz val="8"/>
        <rFont val="Verdana"/>
        <family val="2"/>
      </rPr>
      <t xml:space="preserve"> Figure for 2022 has been restated to include around an additional $288 million in deferred deals ie. deals completed in one financial year but where inclusion in the target was not finalised until the following financial year's reporting. </t>
    </r>
  </si>
  <si>
    <t>Sustainable Finance deals</t>
  </si>
  <si>
    <t>Volume</t>
  </si>
  <si>
    <t>International</t>
  </si>
  <si>
    <r>
      <t xml:space="preserve">Sustainable Finance deals, by customer segment </t>
    </r>
    <r>
      <rPr>
        <b/>
        <vertAlign val="superscript"/>
        <sz val="11"/>
        <color rgb="FF3798FF"/>
        <rFont val="Verdana"/>
        <family val="2"/>
      </rPr>
      <t>6,7</t>
    </r>
  </si>
  <si>
    <t>Financial Institutions Group</t>
  </si>
  <si>
    <t>Diversified Industries</t>
  </si>
  <si>
    <t>Food, Beverages and Agriculture</t>
  </si>
  <si>
    <t>Resources, Energy and Infrastructure</t>
  </si>
  <si>
    <t>Property and Health</t>
  </si>
  <si>
    <r>
      <t xml:space="preserve">184 </t>
    </r>
    <r>
      <rPr>
        <b/>
        <vertAlign val="superscript"/>
        <sz val="11"/>
        <rFont val="Verdana"/>
        <family val="2"/>
      </rPr>
      <t>8</t>
    </r>
  </si>
  <si>
    <r>
      <rPr>
        <b/>
        <sz val="8"/>
        <rFont val="Verdana"/>
        <family val="2"/>
      </rPr>
      <t xml:space="preserve">6. </t>
    </r>
    <r>
      <rPr>
        <sz val="8"/>
        <rFont val="Verdana"/>
        <family val="2"/>
      </rPr>
      <t xml:space="preserve">Values may not add to totals due to rounding. </t>
    </r>
    <r>
      <rPr>
        <b/>
        <sz val="8"/>
        <rFont val="Verdana"/>
        <family val="2"/>
      </rPr>
      <t>7.</t>
    </r>
    <r>
      <rPr>
        <sz val="8"/>
        <rFont val="Verdana"/>
        <family val="2"/>
      </rPr>
      <t xml:space="preserve"> Total volume and value of deals by division not disclosed prior to 2021</t>
    </r>
  </si>
  <si>
    <r>
      <rPr>
        <b/>
        <sz val="8"/>
        <rFont val="Verdana"/>
        <family val="2"/>
      </rPr>
      <t>8.</t>
    </r>
    <r>
      <rPr>
        <sz val="8"/>
        <rFont val="Verdana"/>
        <family val="2"/>
      </rPr>
      <t xml:space="preserve"> Of the 145 sustainable finance deals with a total deal size of $184 billion, the amount attributed to ANZ was $19.2 billion. Of the $19.2 billion, $14.6 billion was attributed to ANZ via on-balance sheet loans and other credit lines, and $4.6 billion via our distribution capability.</t>
    </r>
  </si>
  <si>
    <t>ANZ/Clean Energy Finance Corporation (CEFC) Energy Efficient Asset Finance (EEAF) Program (Australia)</t>
  </si>
  <si>
    <r>
      <t xml:space="preserve">2022 </t>
    </r>
    <r>
      <rPr>
        <b/>
        <vertAlign val="superscript"/>
        <sz val="11"/>
        <color rgb="FF3798FF"/>
        <rFont val="Verdana"/>
        <family val="2"/>
      </rPr>
      <t>9</t>
    </r>
  </si>
  <si>
    <r>
      <t xml:space="preserve">2020 </t>
    </r>
    <r>
      <rPr>
        <b/>
        <vertAlign val="superscript"/>
        <sz val="11"/>
        <color rgb="FF3798FF"/>
        <rFont val="Verdana"/>
        <family val="2"/>
      </rPr>
      <t>9</t>
    </r>
  </si>
  <si>
    <t>$m</t>
  </si>
  <si>
    <r>
      <rPr>
        <b/>
        <sz val="8"/>
        <rFont val="Verdana"/>
        <family val="2"/>
      </rPr>
      <t>9.</t>
    </r>
    <r>
      <rPr>
        <sz val="8"/>
        <rFont val="Verdana"/>
        <family val="2"/>
      </rPr>
      <t xml:space="preserve"> Figures for 2020 and 2022 have been adjusted due to discrepancies with historical data. Total program's figures since inception in 2017 remains accurate.</t>
    </r>
  </si>
  <si>
    <t>Products for Personal and Business Customers (New Zealand)</t>
  </si>
  <si>
    <r>
      <t>Product</t>
    </r>
    <r>
      <rPr>
        <sz val="10"/>
        <color rgb="FF3798FF"/>
        <rFont val="Verdana"/>
        <family val="2"/>
      </rPr>
      <t> </t>
    </r>
  </si>
  <si>
    <r>
      <t>Launched</t>
    </r>
    <r>
      <rPr>
        <sz val="10"/>
        <color rgb="FF3798FF"/>
        <rFont val="Verdana"/>
        <family val="2"/>
      </rPr>
      <t> </t>
    </r>
  </si>
  <si>
    <r>
      <t>New Lending (2024)</t>
    </r>
    <r>
      <rPr>
        <sz val="10"/>
        <color rgb="FF3798FF"/>
        <rFont val="Verdana"/>
        <family val="2"/>
      </rPr>
      <t> </t>
    </r>
    <r>
      <rPr>
        <b/>
        <sz val="11"/>
        <color rgb="FF3798FF"/>
        <rFont val="Verdana"/>
        <family val="2"/>
      </rPr>
      <t>NZ$m</t>
    </r>
  </si>
  <si>
    <r>
      <t>Outstanding Balance</t>
    </r>
    <r>
      <rPr>
        <b/>
        <vertAlign val="superscript"/>
        <sz val="11"/>
        <color rgb="FF3798FF"/>
        <rFont val="Verdana"/>
        <family val="2"/>
      </rPr>
      <t>10</t>
    </r>
    <r>
      <rPr>
        <b/>
        <sz val="11"/>
        <color rgb="FF3798FF"/>
        <rFont val="Verdana"/>
        <family val="2"/>
      </rPr>
      <t xml:space="preserve"> NZ$m</t>
    </r>
  </si>
  <si>
    <t>Lending that may support households and businesses transition to lower emissions</t>
  </si>
  <si>
    <r>
      <t>Good Energy Home Loan</t>
    </r>
    <r>
      <rPr>
        <sz val="10"/>
        <color rgb="FF000000"/>
        <rFont val="Verdana"/>
        <family val="2"/>
      </rPr>
      <t>  </t>
    </r>
  </si>
  <si>
    <t>July 2022 </t>
  </si>
  <si>
    <r>
      <t>Healthy Home Loan Package</t>
    </r>
    <r>
      <rPr>
        <sz val="10"/>
        <color rgb="FF000000"/>
        <rFont val="Verdana"/>
        <family val="2"/>
      </rPr>
      <t>  </t>
    </r>
  </si>
  <si>
    <t>March 2019 </t>
  </si>
  <si>
    <t>Business Green Loan  </t>
  </si>
  <si>
    <t>September 2022 </t>
  </si>
  <si>
    <r>
      <t>ANZ Agri Uplift Finance</t>
    </r>
    <r>
      <rPr>
        <sz val="10"/>
        <rFont val="Verdana"/>
        <family val="2"/>
      </rPr>
      <t> </t>
    </r>
  </si>
  <si>
    <t>October 2024</t>
  </si>
  <si>
    <t>- </t>
  </si>
  <si>
    <t>Lending to support customers impacted by weather-related events</t>
  </si>
  <si>
    <r>
      <t>Business Regrowth Loan</t>
    </r>
    <r>
      <rPr>
        <sz val="10"/>
        <color rgb="FF000000"/>
        <rFont val="Verdana"/>
        <family val="2"/>
      </rPr>
      <t> </t>
    </r>
  </si>
  <si>
    <t>July 2023 </t>
  </si>
  <si>
    <r>
      <t>Support for customers with Category 3 properties</t>
    </r>
    <r>
      <rPr>
        <sz val="10"/>
        <rFont val="Verdana"/>
        <family val="2"/>
      </rPr>
      <t> </t>
    </r>
  </si>
  <si>
    <t>August 2023 </t>
  </si>
  <si>
    <r>
      <t>North Island Weather Event Loan</t>
    </r>
    <r>
      <rPr>
        <sz val="10"/>
        <rFont val="Verdana"/>
        <family val="2"/>
      </rPr>
      <t> </t>
    </r>
  </si>
  <si>
    <r>
      <rPr>
        <b/>
        <sz val="8"/>
        <color rgb="FF000000"/>
        <rFont val="Verdana"/>
        <family val="2"/>
      </rPr>
      <t>10.</t>
    </r>
    <r>
      <rPr>
        <sz val="8"/>
        <color rgb="FF000000"/>
        <rFont val="Verdana"/>
        <family val="2"/>
      </rPr>
      <t xml:space="preserve"> As at 30 September 2024 </t>
    </r>
  </si>
  <si>
    <t>EAD* $b (% of Group EAD) as at end of</t>
  </si>
  <si>
    <t>Absolute Financed Emissions* (MtCO₂-e)</t>
  </si>
  <si>
    <t>Data Quality Score</t>
  </si>
  <si>
    <t>September</t>
  </si>
  <si>
    <t>June</t>
  </si>
  <si>
    <t>Baseline year</t>
  </si>
  <si>
    <r>
      <t>Sector</t>
    </r>
    <r>
      <rPr>
        <b/>
        <vertAlign val="superscript"/>
        <sz val="11"/>
        <color rgb="FF3798FF"/>
        <rFont val="Verdana"/>
        <family val="2"/>
      </rPr>
      <t>1</t>
    </r>
  </si>
  <si>
    <t>Scope</t>
  </si>
  <si>
    <t>Power generation</t>
  </si>
  <si>
    <t>9.35 (0.80%)</t>
  </si>
  <si>
    <t>9.36 (0.80%)</t>
  </si>
  <si>
    <r>
      <t>Oil &amp; gas</t>
    </r>
    <r>
      <rPr>
        <vertAlign val="superscript"/>
        <sz val="11"/>
        <rFont val="Verdana"/>
        <family val="2"/>
      </rPr>
      <t>2</t>
    </r>
  </si>
  <si>
    <t>6.67 (0.57%)</t>
  </si>
  <si>
    <t>5.53 (0.47%)</t>
  </si>
  <si>
    <t>1 &amp; 2</t>
  </si>
  <si>
    <t>Thermal coal</t>
  </si>
  <si>
    <t>0.08 (0.01%)</t>
  </si>
  <si>
    <t>Auto manufacturing</t>
  </si>
  <si>
    <t>2.04 (0.18%)</t>
  </si>
  <si>
    <t>1.74 (0.15%)</t>
  </si>
  <si>
    <t>Shipping</t>
  </si>
  <si>
    <t>1.34 (0.12%)</t>
  </si>
  <si>
    <t>1.07  (0.09%)</t>
  </si>
  <si>
    <t>Aluminium</t>
  </si>
  <si>
    <t>0.68 (0.06%)</t>
  </si>
  <si>
    <t>0.72 (0.06%)</t>
  </si>
  <si>
    <t>Cement</t>
  </si>
  <si>
    <t>0.31 (0.03%)</t>
  </si>
  <si>
    <t>0.25 (0.02%)</t>
  </si>
  <si>
    <t>Steel</t>
  </si>
  <si>
    <t>1.22 (0.10%)</t>
  </si>
  <si>
    <t>1.01 (0.09%)</t>
  </si>
  <si>
    <r>
      <t>Australian large-scale commercial real estate</t>
    </r>
    <r>
      <rPr>
        <vertAlign val="superscript"/>
        <sz val="11"/>
        <rFont val="Verdana"/>
        <family val="2"/>
      </rPr>
      <t>4</t>
    </r>
  </si>
  <si>
    <r>
      <t>Australian Residential home loans</t>
    </r>
    <r>
      <rPr>
        <vertAlign val="superscript"/>
        <sz val="11"/>
        <rFont val="Verdana"/>
        <family val="2"/>
      </rPr>
      <t>5</t>
    </r>
  </si>
  <si>
    <r>
      <rPr>
        <b/>
        <sz val="11"/>
        <color rgb="FF1D164C"/>
        <rFont val="Verdana"/>
        <family val="2"/>
      </rPr>
      <t>Portfolio-wide Intensity (kgCO</t>
    </r>
    <r>
      <rPr>
        <b/>
        <vertAlign val="subscript"/>
        <sz val="11"/>
        <color rgb="FF1D164C"/>
        <rFont val="Verdana"/>
        <family val="2"/>
      </rPr>
      <t>2</t>
    </r>
    <r>
      <rPr>
        <b/>
        <sz val="11"/>
        <color rgb="FF1D164C"/>
        <rFont val="Verdana"/>
        <family val="2"/>
      </rPr>
      <t>-e/$ EAD)</t>
    </r>
  </si>
  <si>
    <t>Physical Emissions Intensity*</t>
  </si>
  <si>
    <r>
      <t>Absolute facilitated emissions (MtCO</t>
    </r>
    <r>
      <rPr>
        <b/>
        <vertAlign val="subscript"/>
        <sz val="11"/>
        <color rgb="FF1D164C"/>
        <rFont val="Verdana"/>
        <family val="2"/>
      </rPr>
      <t>2</t>
    </r>
    <r>
      <rPr>
        <b/>
        <sz val="11"/>
        <color rgb="FF1D164C"/>
        <rFont val="Verdana"/>
        <family val="2"/>
      </rPr>
      <t>-e)</t>
    </r>
    <r>
      <rPr>
        <b/>
        <vertAlign val="superscript"/>
        <sz val="11"/>
        <color rgb="FF1D164C"/>
        <rFont val="Verdana"/>
        <family val="2"/>
      </rPr>
      <t>6</t>
    </r>
  </si>
  <si>
    <t>Sector</t>
  </si>
  <si>
    <t>Units</t>
  </si>
  <si>
    <t>kgCO₂-e/MWh</t>
  </si>
  <si>
    <t>Oil &amp; gas</t>
  </si>
  <si>
    <t>kgCO₂-e/GJ produced</t>
  </si>
  <si>
    <r>
      <t>kgCO</t>
    </r>
    <r>
      <rPr>
        <vertAlign val="subscript"/>
        <sz val="11"/>
        <color rgb="FF000000"/>
        <rFont val="Verdana"/>
        <family val="2"/>
      </rPr>
      <t>2</t>
    </r>
    <r>
      <rPr>
        <sz val="11"/>
        <color rgb="FF000000"/>
        <rFont val="Verdana"/>
        <family val="2"/>
      </rPr>
      <t>-e/t produced</t>
    </r>
  </si>
  <si>
    <r>
      <t>Auto manufacturing</t>
    </r>
    <r>
      <rPr>
        <vertAlign val="superscript"/>
        <sz val="11"/>
        <rFont val="Verdana"/>
        <family val="2"/>
      </rPr>
      <t>3</t>
    </r>
  </si>
  <si>
    <t>gCO₂-e/vkm</t>
  </si>
  <si>
    <t>tCO₂-e/t aluminium</t>
  </si>
  <si>
    <t>tCO₂-e/t cement</t>
  </si>
  <si>
    <t>tCO₂-e/t steel</t>
  </si>
  <si>
    <r>
      <t>Australian large-scale commercial real estate - Offices</t>
    </r>
    <r>
      <rPr>
        <vertAlign val="superscript"/>
        <sz val="11"/>
        <rFont val="Verdana"/>
        <family val="2"/>
      </rPr>
      <t>4</t>
    </r>
  </si>
  <si>
    <r>
      <rPr>
        <sz val="11"/>
        <color rgb="FF000000"/>
        <rFont val="Verdana"/>
        <family val="2"/>
      </rPr>
      <t>kgCO</t>
    </r>
    <r>
      <rPr>
        <vertAlign val="subscript"/>
        <sz val="11"/>
        <color rgb="FF000000"/>
        <rFont val="Verdana"/>
        <family val="2"/>
      </rPr>
      <t>2</t>
    </r>
    <r>
      <rPr>
        <sz val="11"/>
        <color rgb="FF000000"/>
        <rFont val="Verdana"/>
        <family val="2"/>
      </rPr>
      <t>-e/m</t>
    </r>
    <r>
      <rPr>
        <vertAlign val="superscript"/>
        <sz val="11"/>
        <color rgb="FF000000"/>
        <rFont val="Verdana"/>
        <family val="2"/>
      </rPr>
      <t>3</t>
    </r>
    <r>
      <rPr>
        <sz val="11"/>
        <color rgb="FF000000"/>
        <rFont val="Verdana"/>
        <family val="2"/>
      </rPr>
      <t xml:space="preserve"> NLA</t>
    </r>
  </si>
  <si>
    <r>
      <t>Australian large-scale commercial real estate - Shopping Centres</t>
    </r>
    <r>
      <rPr>
        <vertAlign val="superscript"/>
        <sz val="11"/>
        <rFont val="Verdana"/>
        <family val="2"/>
      </rPr>
      <t>4</t>
    </r>
  </si>
  <si>
    <r>
      <t>Australian residential home loans</t>
    </r>
    <r>
      <rPr>
        <vertAlign val="superscript"/>
        <sz val="11"/>
        <rFont val="Verdana"/>
        <family val="2"/>
      </rPr>
      <t>5</t>
    </r>
  </si>
  <si>
    <t>tCO₂-e/dwelling</t>
  </si>
  <si>
    <r>
      <rPr>
        <b/>
        <sz val="8"/>
        <rFont val="Verdana"/>
        <family val="2"/>
      </rPr>
      <t>1.</t>
    </r>
    <r>
      <rPr>
        <sz val="8"/>
        <rFont val="Verdana"/>
        <family val="2"/>
      </rPr>
      <t xml:space="preserve"> Appendix 4 ANZ Financed Emissions Methodology included in the 2024 Climate Report available at anz.com/esgreport</t>
    </r>
  </si>
  <si>
    <r>
      <rPr>
        <b/>
        <sz val="8"/>
        <rFont val="Verdana"/>
        <family val="2"/>
      </rPr>
      <t>2.</t>
    </r>
    <r>
      <rPr>
        <sz val="8"/>
        <rFont val="Verdana"/>
        <family val="2"/>
      </rPr>
      <t xml:space="preserve"> During 2023, ANZ adjusted downwards the 2020 baseline for our 26% emissions reduction target. We did this following the introduction of the APRA Basel IV rules that altered the way EAD is calculated. For our oil and gas portfolio, the aggregate impact of this change was a material reduction in EAD, which means a lower proportion of our customers’ Scope 1, 2 &amp; 3 emissions is attributed to us.</t>
    </r>
  </si>
  <si>
    <r>
      <rPr>
        <b/>
        <sz val="8"/>
        <rFont val="Verdana"/>
        <family val="2"/>
      </rPr>
      <t>3.</t>
    </r>
    <r>
      <rPr>
        <sz val="8"/>
        <rFont val="Verdana"/>
        <family val="2"/>
      </rPr>
      <t xml:space="preserve"> Emissions intensity (gCO₂-e/vkm) includes Scope 3 TTW emissions associated with the lifetime use of new vehicle sales, using the assumption that a car will travel 200,000 kms during its lifetime.</t>
    </r>
  </si>
  <si>
    <r>
      <rPr>
        <b/>
        <sz val="8"/>
        <rFont val="Verdana"/>
        <family val="2"/>
      </rPr>
      <t xml:space="preserve">4. </t>
    </r>
    <r>
      <rPr>
        <sz val="8"/>
        <rFont val="Verdana"/>
        <family val="2"/>
      </rPr>
      <t>No financing attribution approach applied or absolute emissions tracked. Metric is not tied to our lending therefore no portfolio wide intensity calculated.</t>
    </r>
  </si>
  <si>
    <r>
      <rPr>
        <b/>
        <sz val="8"/>
        <rFont val="Verdana"/>
        <family val="2"/>
      </rPr>
      <t xml:space="preserve">5. </t>
    </r>
    <r>
      <rPr>
        <sz val="8"/>
        <rFont val="Verdana"/>
        <family val="2"/>
      </rPr>
      <t>The exposure figures reflects the total loans outstanding for homes within ANZ’s Australian home loan book that are within scope for the financed emissions metric. The loans outstanding amount is measured at May 31 each year and in cases where the value of the outstanding loan exceeds the value of the mortgaged home, the outstanding loan value is adjusted down to be equivalent to the value of the house.</t>
    </r>
  </si>
  <si>
    <r>
      <rPr>
        <b/>
        <sz val="8"/>
        <color theme="1"/>
        <rFont val="Verdana"/>
        <family val="2"/>
      </rPr>
      <t>6.</t>
    </r>
    <r>
      <rPr>
        <sz val="8"/>
        <color theme="1"/>
        <rFont val="Verdana"/>
        <family val="2"/>
      </rPr>
      <t xml:space="preserve"> Facilitated emissions from capital markets activities for customers outside of our sectoral pathway portfolio’s are not included.</t>
    </r>
  </si>
  <si>
    <t>Our 2024 financed emissions sector-level progress of our sectoral pathways is calculated for our in-scope customers to which we had specified minimum exposures at default (EAD) at 30 June 2024. We use our in-scope customers’ latest available public disclosures on emissions as the preferential data source. We have applied a 30 September 2024 cut off for reporting by our customers of their emission data as at 30 June. This is a change from prior years reporting. For example, in 2023, financed emissions were calculated using 30 September 2023 customer EAD and applying a 30 October 2023 cut off for reporting by our customers. This change was implemented to allow more time for processing and review of our financed emissions data which we considered appropriate due to the complex and manual nature of the calculations.
Our Australian residential home loans financed emissions have been calculated for the portfolio using an attribution factor equal to the outstanding loan amount at the time of greenhouse gas accounting (May 31 each year) to the property value at loan origination. This date is utilised due to the time intensive and complex tasks involved in matching location specific energy use data to hundreds of thousands of individual dwellings in our Australian home loans portfolio.</t>
  </si>
  <si>
    <t>Restatements</t>
  </si>
  <si>
    <r>
      <rPr>
        <sz val="10"/>
        <color rgb="FF000000"/>
        <rFont val="Verdana"/>
        <family val="2"/>
      </rPr>
      <t xml:space="preserve">ANZ restates climate-related data where we identify that a restatement is appropriate. For example, to correct for errors in prior reporting periods (such as calculation mistakes, misinterpretations and errors in applying the methodology) that we assess as having a material impact on the reported data. ANZ also adjusts climate-related data for any of the following events when it results in a material impact:
• Changes in calculation methodology
• Structural changes (e.g., mergers, acquisitions and divestments of customers within the relevant pathway)
• Changes in data availability (e.g., replacing estimates with actuals)
Materiality is assessed based on both qualitative and quantitative factors, including the impact of the change on users of the data and our ability to track and accurately report on performance against our targets. For the quantitative assessment, a 5% materiality threshold is used as a guide, but where the threshold is not met, ANZ may still make a restatement based on qualitative factors. In some circumstances, a restatement may have a consequential impact on related information. If that is the case, we may make other adjustments to the related information to reflect the restated position.
The materiality threshold for financed emissions metrics reflects the complexity and significant uncertainty in preparing financed emissions. Refer to the climate-related information in the </t>
    </r>
    <r>
      <rPr>
        <b/>
        <sz val="10"/>
        <color rgb="FF000000"/>
        <rFont val="Verdana"/>
        <family val="2"/>
      </rPr>
      <t>disclaimer and important notices</t>
    </r>
    <r>
      <rPr>
        <sz val="10"/>
        <color rgb="FF000000"/>
        <rFont val="Verdana"/>
        <family val="2"/>
      </rPr>
      <t xml:space="preserve"> tab for more detail.
When a restatement results in a change to a sectoral pathway baseline, we will review the impact this has on the appropriateness of our target. For restatements that occurred in 2024, we will review the appropriateness of our targets during 2025.</t>
    </r>
  </si>
  <si>
    <t>We have recalculated our 2020 absolute emissions baseline to correct an error. This has resulted in a restatement of:
• 2020 baseline, previously reported as 9.10. This has been restated as 9.12</t>
  </si>
  <si>
    <t>We undertook a recalculation based on more accurate emissions data. This reflects changes in our allocation of EAD between customers and enables us to break down our disclosures into scope 1 &amp; 2, and scope 3 emissions which we did not disclose previously. This has resulted in a restatement of:
• 2023 EAD, previously reported as 1.91. This has been restated to 2.04
• 2022 and 2023 absolute financed emissions, previously reported as 2.36 and 2.12 respectively. 2022 and 2023 have been restated as 1.70 and 1.48 respectively
• 2022 and 2023 data quality score, previously reported as 1.96 and 1.93 respectively. 2022 data quality score has been restated to 1.40 for scope 1 and 2, and 1.52 for scope 3. 2023 data quality score has been restated to 1.42 for scope 1 and 2, and 1.56 for scope 3
• 2022 and 2023 portfolio-wide intensity, previously reported as 0.94 and 1.11 respectively. 2022 and 2023 have been restated as 0.79 and 0.73 respectively
• 2022 and 2023 emissions intensity, previously reported as 137.29 and 128.11 respectively. 2022 and 2023 have been restated as 124.43 and 109.69 respectively</t>
  </si>
  <si>
    <t>We have updated our shipping methodology to exclude scope 3 category 3 emissions associated with fuel production and distribution. This update has been retrospectively applied to our pathway. This means that our pathway now includes the scope 1 emissions associated with our customers’ shipping operations (as described in the Financed and Facilitated Emissions Methodology). We have also corrected an error in our EAD data. This has resulted in a restatement of:
• 2023 EAD, previously reported as 1.24. This has been restated as 1.34
• 2022 and 2023 absolute financed emissions, previously reported as 0.48 and 0.42 respectively. 2022 and 2023 have been restated as 0.29 and 0.39 respectively
• 2022 and 2023 data quality scores, previously reported as 1.01 and 1.02 respectively. 2022 and 2023 data quality score have been restated as 1.32 and 1.44 respectively
• 2022 portfolio-wide intensity, previously reported as 0.33. This has been restated as 0.20</t>
  </si>
  <si>
    <t>We have recalculated our data to correct an error in the EVIC calculation for one in-scope customer and an error in our previously reported emissions intensity figure. These factors have resulted in a restatement of:
• 2021 baseline and 2022 absolute financed emissions, previously reported as 0.74 and 0.64 respectively. 2021 and 2022 have been restated as 0.60 and 0.44 respectively
• 2021 baseline, 2022 and 2023 data quality scores, previously reported as 2.78, 2.90 and 2.50 respectively. 2021 baseline, 2022 and 2023 have been restated as 1.67, 1.72 and 1.72 respectively
• 2021 baseline and 2022 portfolio-wide intensity, previously reported as 1.15 and 0.93 respectively. 2021 baseline and 2022 have been restated as 0.93 and 0.64
• 2023 emissions intensity, previously reported as 8.73. This has been restated as 8.93</t>
  </si>
  <si>
    <t>We have recalculated our data to reflect changes brought about by a review of the attribution of our f inance to the activities of one in-scope customer. This has resulted in a restatement of:
• 2023 portfolio-wide intensity, previously reported as 3.84. This has been restated as 4.07
• 2021 baseline, 2022 and 2023 Emissions intensity, previously reported as 0.61, 0.58, 0.57 respectively. 2021 baseline, 2022 and 2023 have been restated as 0.67, 0.65 and 0.65 respectively</t>
  </si>
  <si>
    <t>We have recalculated our data to reflect changes brought about by a review of the attribution of our finance to the activities of three In-scope customers. This has resulted in a restatement of:
• 2023 absolute financed emissions, previously reported as 1.34. This has been restated as 1.71 
• 2023 portfolio-wide intensity, previously reported as 1.10. This has been restated as 1.41
• 2021 baseline and 2023 emissions intensity, previously reported as 1.90 and 1.93 respectively. 2021 baseline and 2023 have been restated as 2.03 and 2.00 respectively</t>
  </si>
  <si>
    <t>Social and environmental risk management</t>
  </si>
  <si>
    <t>EQUATOR PRINCIPLES*</t>
  </si>
  <si>
    <t>Equator Principles category</t>
  </si>
  <si>
    <t>Project finance</t>
  </si>
  <si>
    <t>Project-related 
corporate loans</t>
  </si>
  <si>
    <t>Project-related 
acquisition finance</t>
  </si>
  <si>
    <t>Project advisory services</t>
  </si>
  <si>
    <r>
      <t>A</t>
    </r>
    <r>
      <rPr>
        <b/>
        <vertAlign val="superscript"/>
        <sz val="11"/>
        <color rgb="FF3798FF"/>
        <rFont val="Verdana"/>
        <family val="2"/>
      </rPr>
      <t>1</t>
    </r>
  </si>
  <si>
    <r>
      <t>B</t>
    </r>
    <r>
      <rPr>
        <b/>
        <vertAlign val="superscript"/>
        <sz val="11"/>
        <color rgb="FF3798FF"/>
        <rFont val="Verdana"/>
        <family val="2"/>
      </rPr>
      <t>2</t>
    </r>
  </si>
  <si>
    <r>
      <t>C</t>
    </r>
    <r>
      <rPr>
        <b/>
        <vertAlign val="superscript"/>
        <sz val="11"/>
        <color rgb="FF3798FF"/>
        <rFont val="Verdana"/>
        <family val="2"/>
      </rPr>
      <t>3</t>
    </r>
  </si>
  <si>
    <t>By sector</t>
  </si>
  <si>
    <t>Mining</t>
  </si>
  <si>
    <t>Infrastructure</t>
  </si>
  <si>
    <t>Oil and Gas</t>
  </si>
  <si>
    <t>Power</t>
  </si>
  <si>
    <t>Other</t>
  </si>
  <si>
    <t>By region</t>
  </si>
  <si>
    <t>Australia and New Zealand</t>
  </si>
  <si>
    <t>Asia</t>
  </si>
  <si>
    <t>EMEA</t>
  </si>
  <si>
    <t>Americas</t>
  </si>
  <si>
    <r>
      <t>By country designation</t>
    </r>
    <r>
      <rPr>
        <b/>
        <vertAlign val="superscript"/>
        <sz val="11"/>
        <color rgb="FF1D164C"/>
        <rFont val="Verdana"/>
        <family val="2"/>
      </rPr>
      <t>4</t>
    </r>
  </si>
  <si>
    <t>Designated</t>
  </si>
  <si>
    <t>Non-designated</t>
  </si>
  <si>
    <r>
      <t>Independent review</t>
    </r>
    <r>
      <rPr>
        <b/>
        <vertAlign val="superscript"/>
        <sz val="11"/>
        <color rgb="FF1D164C"/>
        <rFont val="Verdana"/>
        <family val="2"/>
      </rPr>
      <t>5</t>
    </r>
  </si>
  <si>
    <t>Yes</t>
  </si>
  <si>
    <t>No</t>
  </si>
  <si>
    <r>
      <t xml:space="preserve">1. </t>
    </r>
    <r>
      <rPr>
        <sz val="8"/>
        <color theme="1"/>
        <rFont val="Verdana"/>
        <family val="2"/>
      </rPr>
      <t xml:space="preserve">Category A: Projects with potential significant adverse social or environmental impacts that are diverse, irreversible or unprecedented. </t>
    </r>
    <r>
      <rPr>
        <b/>
        <sz val="8"/>
        <color theme="1"/>
        <rFont val="Verdana"/>
        <family val="2"/>
      </rPr>
      <t xml:space="preserve">2. </t>
    </r>
    <r>
      <rPr>
        <sz val="8"/>
        <color theme="1"/>
        <rFont val="Verdana"/>
        <family val="2"/>
      </rPr>
      <t xml:space="preserve">Category B: Projects with potential limited adverse social and environmental impacts that are few in number, generally site-specific, largely reversible and readily addressed through mitigation measures.  </t>
    </r>
    <r>
      <rPr>
        <b/>
        <sz val="8"/>
        <color theme="1"/>
        <rFont val="Verdana"/>
        <family val="2"/>
      </rPr>
      <t xml:space="preserve">3. </t>
    </r>
    <r>
      <rPr>
        <sz val="8"/>
        <color theme="1"/>
        <rFont val="Verdana"/>
        <family val="2"/>
      </rPr>
      <t>Category C: Projects with minimal or no social or environmental impacts</t>
    </r>
    <r>
      <rPr>
        <b/>
        <sz val="8"/>
        <color theme="1"/>
        <rFont val="Verdana"/>
        <family val="2"/>
      </rPr>
      <t xml:space="preserve">.  4. </t>
    </r>
    <r>
      <rPr>
        <sz val="8"/>
        <color theme="1"/>
        <rFont val="Verdana"/>
        <family val="2"/>
      </rPr>
      <t xml:space="preserve">Designated countries are defined by the Equator Principles as “those countries deemed to have robust environmental and social governance, legislation systems and institutional capacity designed to protect their people and the natural environment.” The list of designated countries can be found at </t>
    </r>
    <r>
      <rPr>
        <b/>
        <sz val="8"/>
        <rFont val="Verdana"/>
        <family val="2"/>
      </rPr>
      <t>http://equator-principles.com</t>
    </r>
    <r>
      <rPr>
        <sz val="8"/>
        <color rgb="FF004062"/>
        <rFont val="Verdana"/>
        <family val="2"/>
      </rPr>
      <t xml:space="preserve">. </t>
    </r>
    <r>
      <rPr>
        <b/>
        <sz val="8"/>
        <rFont val="Verdana"/>
        <family val="2"/>
      </rPr>
      <t>5</t>
    </r>
    <r>
      <rPr>
        <b/>
        <sz val="8"/>
        <color theme="1"/>
        <rFont val="Verdana"/>
        <family val="2"/>
      </rPr>
      <t>.</t>
    </r>
    <r>
      <rPr>
        <sz val="8"/>
        <color theme="1"/>
        <rFont val="Verdana"/>
        <family val="2"/>
      </rPr>
      <t xml:space="preserve"> An independent review may not be required for all Projects eg. an independent review is not required for Category C Projects. Please refer to the Equator Principles for details on what is required for each category and product type.</t>
    </r>
  </si>
  <si>
    <r>
      <t xml:space="preserve">Project name </t>
    </r>
    <r>
      <rPr>
        <b/>
        <vertAlign val="superscript"/>
        <sz val="11"/>
        <color rgb="FF3798FF"/>
        <rFont val="Verdana"/>
        <family val="2"/>
      </rPr>
      <t>6</t>
    </r>
  </si>
  <si>
    <t>Industry sector</t>
  </si>
  <si>
    <t>Project location</t>
  </si>
  <si>
    <t>CCGT2</t>
  </si>
  <si>
    <t>Power &amp; Utilities</t>
  </si>
  <si>
    <t>China</t>
  </si>
  <si>
    <t>Canberra Light Rail 2A PPP</t>
  </si>
  <si>
    <t>Project Juniper</t>
  </si>
  <si>
    <t>Project Apron</t>
  </si>
  <si>
    <t>Verkor Gigafactory</t>
  </si>
  <si>
    <t>France</t>
  </si>
  <si>
    <t>Mobis America</t>
  </si>
  <si>
    <t>USA</t>
  </si>
  <si>
    <t>Sun Streams 4</t>
  </si>
  <si>
    <t>Serrano</t>
  </si>
  <si>
    <t>Dan's Mountain</t>
  </si>
  <si>
    <t>Rosamond South 1</t>
  </si>
  <si>
    <t>Luna Valley &amp; Daggett 1</t>
  </si>
  <si>
    <t>Pine Forest</t>
  </si>
  <si>
    <t>GLM2</t>
  </si>
  <si>
    <t>GCEC</t>
  </si>
  <si>
    <t>Cairns SWADI</t>
  </si>
  <si>
    <t>Project Wattle</t>
  </si>
  <si>
    <r>
      <rPr>
        <b/>
        <sz val="8"/>
        <rFont val="Verdana"/>
        <family val="2"/>
      </rPr>
      <t>6.</t>
    </r>
    <r>
      <rPr>
        <sz val="8"/>
        <rFont val="Verdana"/>
        <family val="2"/>
      </rPr>
      <t xml:space="preserve"> Consent for the publication of information was obtained from each respective project.</t>
    </r>
  </si>
  <si>
    <t>PROJECT FINANCE - POWER GENERATION</t>
  </si>
  <si>
    <r>
      <t>Project finance portfolio (%)</t>
    </r>
    <r>
      <rPr>
        <b/>
        <vertAlign val="superscript"/>
        <sz val="11"/>
        <color rgb="FF3798FF"/>
        <rFont val="Verdana"/>
        <family val="2"/>
      </rPr>
      <t>7</t>
    </r>
  </si>
  <si>
    <t>Renewables</t>
  </si>
  <si>
    <t>Coal</t>
  </si>
  <si>
    <t>Gas</t>
  </si>
  <si>
    <r>
      <rPr>
        <b/>
        <sz val="8"/>
        <rFont val="Verdana"/>
        <family val="2"/>
      </rPr>
      <t>7.</t>
    </r>
    <r>
      <rPr>
        <sz val="8"/>
        <rFont val="Verdana"/>
        <family val="2"/>
      </rPr>
      <t xml:space="preserve"> Values do not add to 100 due to rounding.  </t>
    </r>
  </si>
  <si>
    <r>
      <t>Project finance commitment to renewable energy ($m)</t>
    </r>
    <r>
      <rPr>
        <b/>
        <vertAlign val="superscript"/>
        <sz val="11"/>
        <color rgb="FF3798FF"/>
        <rFont val="Verdana"/>
        <family val="2"/>
      </rPr>
      <t>8</t>
    </r>
  </si>
  <si>
    <r>
      <rPr>
        <b/>
        <sz val="8"/>
        <rFont val="Verdana"/>
        <family val="2"/>
      </rPr>
      <t>8.</t>
    </r>
    <r>
      <rPr>
        <sz val="8"/>
        <rFont val="Verdana"/>
        <family val="2"/>
      </rPr>
      <t xml:space="preserve"> Refers to ANZ’s lending commitments as at 30 September 2024</t>
    </r>
    <r>
      <rPr>
        <sz val="8"/>
        <color rgb="FFFF0000"/>
        <rFont val="Verdana"/>
        <family val="2"/>
      </rPr>
      <t xml:space="preserve"> </t>
    </r>
    <r>
      <rPr>
        <sz val="8"/>
        <rFont val="Verdana"/>
        <family val="2"/>
      </rPr>
      <t>to renewable energy projects made only on a non or limited recourse basis to the ultimate sponsors. This figure does not include ANZ lending made to renewable energy projects that may be funded under corporate debt facilities or through other lending products.</t>
    </r>
  </si>
  <si>
    <r>
      <rPr>
        <b/>
        <sz val="11"/>
        <rFont val="Verdana"/>
        <family val="2"/>
      </rPr>
      <t xml:space="preserve">For further information relating to our Group lending Exposures, refer to ANZ's Pillar 3 Disclosures, available </t>
    </r>
    <r>
      <rPr>
        <b/>
        <u/>
        <sz val="11"/>
        <color rgb="FF006BDE"/>
        <rFont val="Verdana"/>
        <family val="2"/>
      </rPr>
      <t>here</t>
    </r>
    <r>
      <rPr>
        <b/>
        <sz val="11"/>
        <rFont val="Verdana"/>
        <family val="2"/>
      </rPr>
      <t>.</t>
    </r>
  </si>
  <si>
    <r>
      <rPr>
        <b/>
        <sz val="11"/>
        <rFont val="Verdana"/>
        <family val="2"/>
      </rPr>
      <t>For further detail on our resources portfolio Exposure at Default (EAD), see our 2024 Full Year Results ESG investor Discussion Pack, available at</t>
    </r>
    <r>
      <rPr>
        <b/>
        <sz val="11"/>
        <color theme="10"/>
        <rFont val="Verdana"/>
        <family val="2"/>
      </rPr>
      <t xml:space="preserve"> </t>
    </r>
    <r>
      <rPr>
        <b/>
        <u/>
        <sz val="11"/>
        <color theme="10"/>
        <rFont val="Verdana"/>
        <family val="2"/>
      </rPr>
      <t>anz.com/esgreport</t>
    </r>
  </si>
  <si>
    <t>Supplier profile</t>
  </si>
  <si>
    <t>Annual spend ($ billion)</t>
  </si>
  <si>
    <t>Number of suppliers</t>
  </si>
  <si>
    <r>
      <t>Number of material arrangements</t>
    </r>
    <r>
      <rPr>
        <vertAlign val="superscript"/>
        <sz val="11"/>
        <rFont val="Verdana"/>
        <family val="2"/>
      </rPr>
      <t>1</t>
    </r>
  </si>
  <si>
    <r>
      <t xml:space="preserve">1. </t>
    </r>
    <r>
      <rPr>
        <sz val="8"/>
        <color theme="1"/>
        <rFont val="Verdana"/>
        <family val="2"/>
      </rPr>
      <t>A Material Arrangement is one that, pursuant to APRA Prudential Standard CPS231, has the potential, if disrupted, to have a significant impact on the ANZ Group to manage risk effectively.</t>
    </r>
  </si>
  <si>
    <t>Supplier diversity (Australia)</t>
  </si>
  <si>
    <r>
      <t>Annual spend with Indigenous suppliers ($ million)</t>
    </r>
    <r>
      <rPr>
        <vertAlign val="superscript"/>
        <sz val="11"/>
        <rFont val="Verdana"/>
        <family val="2"/>
      </rPr>
      <t>2</t>
    </r>
  </si>
  <si>
    <r>
      <t>Annual spend with Social Enterprises ($ million)</t>
    </r>
    <r>
      <rPr>
        <vertAlign val="superscript"/>
        <sz val="11"/>
        <rFont val="Verdana"/>
        <family val="2"/>
      </rPr>
      <t>3</t>
    </r>
  </si>
  <si>
    <r>
      <rPr>
        <b/>
        <sz val="8"/>
        <color theme="1"/>
        <rFont val="Verdana"/>
        <family val="2"/>
      </rPr>
      <t xml:space="preserve">2. </t>
    </r>
    <r>
      <rPr>
        <sz val="8"/>
        <color theme="1"/>
        <rFont val="Verdana"/>
        <family val="2"/>
      </rPr>
      <t>Includes both Tier 1 and Tier 2 spend.</t>
    </r>
    <r>
      <rPr>
        <b/>
        <sz val="8"/>
        <color theme="1"/>
        <rFont val="Verdana"/>
        <family val="2"/>
      </rPr>
      <t xml:space="preserve"> 3.</t>
    </r>
    <r>
      <rPr>
        <sz val="8"/>
        <color theme="1"/>
        <rFont val="Verdana"/>
        <family val="2"/>
      </rPr>
      <t xml:space="preserve"> Includes sponsorship spend   </t>
    </r>
  </si>
  <si>
    <t>Supplier Code of Practice (SCOP) and 
due diligence</t>
  </si>
  <si>
    <r>
      <t>Suppliers providing attestation of adherence to SCOP %</t>
    </r>
    <r>
      <rPr>
        <vertAlign val="superscript"/>
        <sz val="11"/>
        <rFont val="Verdana"/>
        <family val="2"/>
      </rPr>
      <t>4</t>
    </r>
  </si>
  <si>
    <r>
      <t>Suppliers providing written commitment to SCOP %</t>
    </r>
    <r>
      <rPr>
        <vertAlign val="superscript"/>
        <sz val="11"/>
        <rFont val="Verdana"/>
        <family val="2"/>
      </rPr>
      <t>5</t>
    </r>
  </si>
  <si>
    <t>Supplier screening (number of checks)</t>
  </si>
  <si>
    <t>Top 100 suppliers screened %</t>
  </si>
  <si>
    <r>
      <rPr>
        <b/>
        <sz val="8"/>
        <color theme="1"/>
        <rFont val="Verdana"/>
        <family val="2"/>
      </rPr>
      <t>4.</t>
    </r>
    <r>
      <rPr>
        <sz val="8"/>
        <color theme="1"/>
        <rFont val="Verdana"/>
        <family val="2"/>
      </rPr>
      <t xml:space="preserve"> Proportion of suppliers managed under our Operational Contract Management Framework (OCMF). </t>
    </r>
    <r>
      <rPr>
        <b/>
        <sz val="8"/>
        <color theme="1"/>
        <rFont val="Verdana"/>
        <family val="2"/>
      </rPr>
      <t>5.</t>
    </r>
    <r>
      <rPr>
        <sz val="8"/>
        <color theme="1"/>
        <rFont val="Verdana"/>
        <family val="2"/>
      </rPr>
      <t xml:space="preserve"> Proportion of suppliers committed to adherence via the inclusion of a SCOP clause in new and renewing contracts.  </t>
    </r>
  </si>
  <si>
    <r>
      <t>Average time to payment</t>
    </r>
    <r>
      <rPr>
        <b/>
        <vertAlign val="superscript"/>
        <sz val="11"/>
        <color rgb="FF3798FF"/>
        <rFont val="Verdana"/>
        <family val="2"/>
      </rPr>
      <t>6</t>
    </r>
    <r>
      <rPr>
        <b/>
        <sz val="11"/>
        <color rgb="FF3798FF"/>
        <rFont val="Verdana"/>
        <family val="2"/>
      </rPr>
      <t>*</t>
    </r>
  </si>
  <si>
    <r>
      <t>Australia (days)</t>
    </r>
    <r>
      <rPr>
        <vertAlign val="superscript"/>
        <sz val="11"/>
        <rFont val="Verdana"/>
        <family val="2"/>
      </rPr>
      <t>7</t>
    </r>
  </si>
  <si>
    <t>New Zealand (days)</t>
  </si>
  <si>
    <r>
      <rPr>
        <b/>
        <sz val="8"/>
        <color rgb="FF000000"/>
        <rFont val="Verdana"/>
        <family val="2"/>
      </rPr>
      <t xml:space="preserve">6. </t>
    </r>
    <r>
      <rPr>
        <sz val="8"/>
        <color rgb="FF000000"/>
        <rFont val="Verdana"/>
        <family val="2"/>
      </rPr>
      <t>From receipt of a correct invoice. </t>
    </r>
    <r>
      <rPr>
        <b/>
        <sz val="8"/>
        <color rgb="FF000000"/>
        <rFont val="Verdana"/>
        <family val="2"/>
      </rPr>
      <t>7.</t>
    </r>
    <r>
      <rPr>
        <sz val="8"/>
        <color rgb="FF000000"/>
        <rFont val="Verdana"/>
        <family val="2"/>
      </rPr>
      <t xml:space="preserve"> In 2022, new calculation methodology implemented in accordance with Australian Government's Payment Times Reporting Scheme for small businesses.</t>
    </r>
  </si>
  <si>
    <r>
      <t>Community investment* by category 
($ million)</t>
    </r>
    <r>
      <rPr>
        <b/>
        <vertAlign val="superscript"/>
        <sz val="12"/>
        <color rgb="FF3798FF"/>
        <rFont val="Verdana"/>
        <family val="2"/>
      </rPr>
      <t>1,2</t>
    </r>
  </si>
  <si>
    <t>Cash*</t>
  </si>
  <si>
    <t>Time*</t>
  </si>
  <si>
    <t>In kind</t>
  </si>
  <si>
    <t>Management costs*</t>
  </si>
  <si>
    <t>Foregone revenue*</t>
  </si>
  <si>
    <t>Total community investment</t>
  </si>
  <si>
    <t>Total community investment as % of pre-tax profit</t>
  </si>
  <si>
    <r>
      <rPr>
        <b/>
        <sz val="8"/>
        <rFont val="Verdana"/>
        <family val="2"/>
      </rPr>
      <t xml:space="preserve">1. </t>
    </r>
    <r>
      <rPr>
        <sz val="8"/>
        <rFont val="Verdana"/>
        <family val="2"/>
      </rPr>
      <t xml:space="preserve">Cash: gross monetary amount paid in support of a community organisation/project. Time: cost to the company of the paid working hours contributed by employees to a community organisation or activity. In-kind services: other non-cash resources to community activities (eg. company products or services or corporate resources). Management costs: costs incurred in making contributions, such as salaries and overheads. Forgone revenue: the cost of providing low or fee-free accounts to a range of customers such as government benefit recipients, not-for-profit organisations, students and the elderly. International transfer fees were waived for funds sent from Australia and New Zealand to Sri Lanka and Ukraine to support communities impacted by disaster-related events. Figure does not include remediation funds distributed to charity </t>
    </r>
    <r>
      <rPr>
        <b/>
        <sz val="8"/>
        <rFont val="Verdana"/>
        <family val="2"/>
      </rPr>
      <t xml:space="preserve">2. </t>
    </r>
    <r>
      <rPr>
        <sz val="8"/>
        <rFont val="Verdana"/>
        <family val="2"/>
      </rPr>
      <t>Values may not add to totals due to rounding.</t>
    </r>
  </si>
  <si>
    <r>
      <t>Community investment by region 
($ million)</t>
    </r>
    <r>
      <rPr>
        <b/>
        <vertAlign val="superscript"/>
        <sz val="11"/>
        <color rgb="FF3798FF"/>
        <rFont val="Verdana"/>
        <family val="2"/>
      </rPr>
      <t>3</t>
    </r>
  </si>
  <si>
    <t>India</t>
  </si>
  <si>
    <t>APEA</t>
  </si>
  <si>
    <r>
      <rPr>
        <b/>
        <sz val="8"/>
        <rFont val="Verdana"/>
        <family val="2"/>
      </rPr>
      <t xml:space="preserve">3. </t>
    </r>
    <r>
      <rPr>
        <sz val="8"/>
        <rFont val="Verdana"/>
        <family val="2"/>
      </rPr>
      <t>Commenced reporting in 2021. Excludes management costs and forgone revenue. Values may not add to totals due to rounding.</t>
    </r>
  </si>
  <si>
    <r>
      <t>Facilitated donations ($ million)</t>
    </r>
    <r>
      <rPr>
        <b/>
        <vertAlign val="superscript"/>
        <sz val="12"/>
        <color rgb="FF3798FF"/>
        <rFont val="Verdana"/>
        <family val="2"/>
      </rPr>
      <t>4</t>
    </r>
  </si>
  <si>
    <t xml:space="preserve">Customers (including through internet banking) </t>
  </si>
  <si>
    <t xml:space="preserve">Shareholders (including dividend charity donation program and forgone dividends) </t>
  </si>
  <si>
    <t>Other Partners</t>
  </si>
  <si>
    <t>General Public (including Shout for Good)</t>
  </si>
  <si>
    <t>Total</t>
  </si>
  <si>
    <r>
      <rPr>
        <b/>
        <sz val="8"/>
        <color theme="1"/>
        <rFont val="Verdana"/>
        <family val="2"/>
      </rPr>
      <t>4.</t>
    </r>
    <r>
      <rPr>
        <sz val="8"/>
        <color rgb="FFFF0000"/>
        <rFont val="Verdana"/>
        <family val="2"/>
      </rPr>
      <t xml:space="preserve"> </t>
    </r>
    <r>
      <rPr>
        <sz val="8"/>
        <color theme="1"/>
        <rFont val="Verdana"/>
        <family val="2"/>
      </rPr>
      <t xml:space="preserve">Values may not add to totals due to rounding. </t>
    </r>
  </si>
  <si>
    <t>Volunteering</t>
  </si>
  <si>
    <t>Volunteering days</t>
  </si>
  <si>
    <t>Volunteering hours*</t>
  </si>
  <si>
    <r>
      <t xml:space="preserve"> - general volunteering hours</t>
    </r>
    <r>
      <rPr>
        <vertAlign val="superscript"/>
        <sz val="12"/>
        <color theme="1"/>
        <rFont val="Verdana"/>
        <family val="2"/>
      </rPr>
      <t>5</t>
    </r>
  </si>
  <si>
    <r>
      <t xml:space="preserve"> - skilled volunteering hours</t>
    </r>
    <r>
      <rPr>
        <vertAlign val="superscript"/>
        <sz val="12"/>
        <color theme="1"/>
        <rFont val="Verdana"/>
        <family val="2"/>
      </rPr>
      <t>5</t>
    </r>
  </si>
  <si>
    <t>Volunteering value ($million)</t>
  </si>
  <si>
    <t>Volunteering participation rate (%)</t>
  </si>
  <si>
    <r>
      <rPr>
        <b/>
        <sz val="8"/>
        <color theme="1"/>
        <rFont val="Verdana"/>
        <family val="2"/>
      </rPr>
      <t xml:space="preserve">5. </t>
    </r>
    <r>
      <rPr>
        <sz val="8"/>
        <color theme="1"/>
        <rFont val="Verdana"/>
        <family val="2"/>
      </rPr>
      <t>Commenced reporting breakdown in 2021.</t>
    </r>
  </si>
  <si>
    <t>Financial education programs</t>
  </si>
  <si>
    <r>
      <t>MoneyMinded* – estimated number of people reached</t>
    </r>
    <r>
      <rPr>
        <vertAlign val="superscript"/>
        <sz val="11"/>
        <rFont val="Verdana"/>
        <family val="2"/>
      </rPr>
      <t>6</t>
    </r>
  </si>
  <si>
    <t>Saver Plus* – number of people reached</t>
  </si>
  <si>
    <r>
      <t xml:space="preserve">6. </t>
    </r>
    <r>
      <rPr>
        <sz val="8"/>
        <color theme="1"/>
        <rFont val="Verdana"/>
        <family val="2"/>
      </rPr>
      <t>Including MoneyBusiness</t>
    </r>
    <r>
      <rPr>
        <b/>
        <sz val="8"/>
        <color theme="1"/>
        <rFont val="Verdana"/>
        <family val="2"/>
      </rPr>
      <t xml:space="preserve"> </t>
    </r>
    <r>
      <rPr>
        <sz val="8"/>
        <color theme="1"/>
        <rFont val="Verdana"/>
        <family val="2"/>
      </rPr>
      <t>and individuals who have participated in more than one program (for example, people who have participated in MoneyMinded as part of Saver Plus are counted twice as they are included in both the MoneyMinded and Saver Plus totals).</t>
    </r>
  </si>
  <si>
    <t>EMPLOYEE PROFILE</t>
  </si>
  <si>
    <t>Employee headcount*</t>
  </si>
  <si>
    <t>Group Total</t>
  </si>
  <si>
    <t>Employees* by contract type and gender</t>
  </si>
  <si>
    <t>Female</t>
  </si>
  <si>
    <t>Male</t>
  </si>
  <si>
    <r>
      <t>Not disclosed</t>
    </r>
    <r>
      <rPr>
        <b/>
        <vertAlign val="superscript"/>
        <sz val="11"/>
        <color rgb="FF1D164C"/>
        <rFont val="Verdana"/>
        <family val="2"/>
      </rPr>
      <t>1</t>
    </r>
  </si>
  <si>
    <t>Not disclosed</t>
  </si>
  <si>
    <t>Permanent</t>
  </si>
  <si>
    <t>Full-time</t>
  </si>
  <si>
    <t>Part-time</t>
  </si>
  <si>
    <t>Fixed term</t>
  </si>
  <si>
    <t>Casual</t>
  </si>
  <si>
    <r>
      <t xml:space="preserve">1.  </t>
    </r>
    <r>
      <rPr>
        <sz val="8"/>
        <color theme="1"/>
        <rFont val="Verdana"/>
        <family val="2"/>
      </rPr>
      <t>Includes selection of both "Non-binary" and "Prefer not to disclose"</t>
    </r>
    <r>
      <rPr>
        <b/>
        <sz val="8"/>
        <color theme="1"/>
        <rFont val="Verdana"/>
        <family val="2"/>
      </rPr>
      <t>.</t>
    </r>
  </si>
  <si>
    <t>Employees by gender and region</t>
  </si>
  <si>
    <r>
      <t>Not disclosed</t>
    </r>
    <r>
      <rPr>
        <b/>
        <vertAlign val="superscript"/>
        <sz val="11"/>
        <color rgb="FF3798FF"/>
        <rFont val="Verdana"/>
        <family val="2"/>
      </rPr>
      <t>2</t>
    </r>
  </si>
  <si>
    <t>Asia Pacific</t>
  </si>
  <si>
    <r>
      <t>EAMEI</t>
    </r>
    <r>
      <rPr>
        <vertAlign val="superscript"/>
        <sz val="11"/>
        <color theme="1"/>
        <rFont val="Verdana"/>
        <family val="2"/>
      </rPr>
      <t>3</t>
    </r>
  </si>
  <si>
    <r>
      <t xml:space="preserve">2.  </t>
    </r>
    <r>
      <rPr>
        <sz val="8"/>
        <color theme="1"/>
        <rFont val="Verdana"/>
        <family val="2"/>
      </rPr>
      <t xml:space="preserve">Includes selection of both "Non-binary" and "Prefer not to disclose" </t>
    </r>
    <r>
      <rPr>
        <b/>
        <sz val="8"/>
        <color theme="1"/>
        <rFont val="Verdana"/>
        <family val="2"/>
      </rPr>
      <t xml:space="preserve">3. </t>
    </r>
    <r>
      <rPr>
        <sz val="8"/>
        <color theme="1"/>
        <rFont val="Verdana"/>
        <family val="2"/>
      </rPr>
      <t>Europe, America, Middle East and India.</t>
    </r>
  </si>
  <si>
    <r>
      <t>Employees new hires* by gender, 
age and region</t>
    </r>
    <r>
      <rPr>
        <b/>
        <vertAlign val="superscript"/>
        <sz val="11"/>
        <color rgb="FF1D164C"/>
        <rFont val="Verdana"/>
        <family val="2"/>
      </rPr>
      <t>4</t>
    </r>
  </si>
  <si>
    <t>Number</t>
  </si>
  <si>
    <t>Rate 
(% of total employees)</t>
  </si>
  <si>
    <t>Employee new hires by gender </t>
  </si>
  <si>
    <t>Non-Binary</t>
  </si>
  <si>
    <r>
      <t xml:space="preserve">10 </t>
    </r>
    <r>
      <rPr>
        <vertAlign val="superscript"/>
        <sz val="11"/>
        <rFont val="Verdana"/>
        <family val="2"/>
      </rPr>
      <t>5</t>
    </r>
  </si>
  <si>
    <t>Employee new hires by age </t>
  </si>
  <si>
    <t>&lt;20</t>
  </si>
  <si>
    <t>20–24</t>
  </si>
  <si>
    <t>25–34</t>
  </si>
  <si>
    <t>35–44</t>
  </si>
  <si>
    <t>45–54</t>
  </si>
  <si>
    <t>55–65</t>
  </si>
  <si>
    <t>&gt;65</t>
  </si>
  <si>
    <t>Employee new hires by region</t>
  </si>
  <si>
    <r>
      <t>EAMEI</t>
    </r>
    <r>
      <rPr>
        <vertAlign val="superscript"/>
        <sz val="11"/>
        <color theme="1"/>
        <rFont val="Verdana"/>
        <family val="2"/>
      </rPr>
      <t>6</t>
    </r>
  </si>
  <si>
    <r>
      <rPr>
        <b/>
        <sz val="8"/>
        <rFont val="Verdana"/>
        <family val="2"/>
      </rPr>
      <t xml:space="preserve">4. </t>
    </r>
    <r>
      <rPr>
        <sz val="8"/>
        <rFont val="Verdana"/>
        <family val="2"/>
      </rPr>
      <t xml:space="preserve">Values may not add to totals due to rounding </t>
    </r>
    <r>
      <rPr>
        <b/>
        <sz val="8"/>
        <rFont val="Verdana"/>
        <family val="2"/>
      </rPr>
      <t>5.</t>
    </r>
    <r>
      <rPr>
        <sz val="8"/>
        <rFont val="Verdana"/>
        <family val="2"/>
      </rPr>
      <t xml:space="preserve"> Includes selection of both "Non-binary" and "Prefer not to disclose" </t>
    </r>
    <r>
      <rPr>
        <b/>
        <sz val="8"/>
        <rFont val="Verdana"/>
        <family val="2"/>
      </rPr>
      <t>6.</t>
    </r>
    <r>
      <rPr>
        <sz val="8"/>
        <rFont val="Verdana"/>
        <family val="2"/>
      </rPr>
      <t xml:space="preserve"> Europe, America, Middle East and India.</t>
    </r>
  </si>
  <si>
    <r>
      <t>Turnover</t>
    </r>
    <r>
      <rPr>
        <b/>
        <vertAlign val="superscript"/>
        <sz val="11"/>
        <color rgb="FF3798FF"/>
        <rFont val="Verdana"/>
        <family val="2"/>
      </rPr>
      <t>7</t>
    </r>
  </si>
  <si>
    <t>Voluntary turnover</t>
  </si>
  <si>
    <t>Involuntary turnover</t>
  </si>
  <si>
    <t>Rate (%)</t>
  </si>
  <si>
    <r>
      <t>7.</t>
    </r>
    <r>
      <rPr>
        <sz val="8"/>
        <rFont val="Verdana"/>
        <family val="2"/>
      </rPr>
      <t xml:space="preserve"> We have revised our methodology to provide a more accurate calculation of turnover. Care should be taken when comparing 2021 values to prior years.</t>
    </r>
  </si>
  <si>
    <r>
      <t>Employee turnover* by gender, 
age and region</t>
    </r>
    <r>
      <rPr>
        <b/>
        <vertAlign val="superscript"/>
        <sz val="11"/>
        <color rgb="FF1D164C"/>
        <rFont val="Verdana"/>
        <family val="2"/>
      </rPr>
      <t>8</t>
    </r>
  </si>
  <si>
    <t>Rate 
(% of category)</t>
  </si>
  <si>
    <t>Employee turnover by gender</t>
  </si>
  <si>
    <r>
      <t xml:space="preserve">5,229 </t>
    </r>
    <r>
      <rPr>
        <b/>
        <vertAlign val="superscript"/>
        <sz val="11"/>
        <rFont val="Verdana"/>
        <family val="2"/>
      </rPr>
      <t>8</t>
    </r>
  </si>
  <si>
    <t>Employee turnover by age</t>
  </si>
  <si>
    <t>Employee turnover by region</t>
  </si>
  <si>
    <t> 2,105</t>
  </si>
  <si>
    <t> 3,700</t>
  </si>
  <si>
    <t> 1,143</t>
  </si>
  <si>
    <r>
      <t>EAMEI</t>
    </r>
    <r>
      <rPr>
        <vertAlign val="superscript"/>
        <sz val="11"/>
        <rFont val="Verdana"/>
        <family val="2"/>
      </rPr>
      <t>9</t>
    </r>
  </si>
  <si>
    <t> 823</t>
  </si>
  <si>
    <r>
      <rPr>
        <b/>
        <sz val="8"/>
        <rFont val="Verdana"/>
        <family val="2"/>
      </rPr>
      <t>8.</t>
    </r>
    <r>
      <rPr>
        <sz val="8"/>
        <rFont val="Verdana"/>
        <family val="2"/>
      </rPr>
      <t xml:space="preserve"> We have revised our methodology to provide a more accurate calculation of turnover. Care should be taken when comparing 2021 values to prior years. </t>
    </r>
    <r>
      <rPr>
        <b/>
        <sz val="8"/>
        <rFont val="Verdana"/>
        <family val="2"/>
      </rPr>
      <t>9.</t>
    </r>
    <r>
      <rPr>
        <sz val="8"/>
        <rFont val="Verdana"/>
        <family val="2"/>
      </rPr>
      <t xml:space="preserve"> Europe, America, Middle East and India.</t>
    </r>
  </si>
  <si>
    <t>DIVERSITY AND INCLUSION</t>
  </si>
  <si>
    <t>Women in leadership*</t>
  </si>
  <si>
    <r>
      <t>Total women in leadership (%)</t>
    </r>
    <r>
      <rPr>
        <vertAlign val="superscript"/>
        <sz val="11"/>
        <rFont val="Verdana"/>
        <family val="2"/>
      </rPr>
      <t>10</t>
    </r>
  </si>
  <si>
    <r>
      <t>Total women in key management personnel (%)</t>
    </r>
    <r>
      <rPr>
        <vertAlign val="superscript"/>
        <sz val="11"/>
        <rFont val="Verdana"/>
        <family val="2"/>
      </rPr>
      <t>11</t>
    </r>
  </si>
  <si>
    <r>
      <t>Total women in revenue generating leadership roles (%)</t>
    </r>
    <r>
      <rPr>
        <vertAlign val="superscript"/>
        <sz val="11"/>
        <rFont val="Verdana"/>
        <family val="2"/>
      </rPr>
      <t>12</t>
    </r>
  </si>
  <si>
    <r>
      <rPr>
        <b/>
        <sz val="8"/>
        <color theme="1"/>
        <rFont val="Verdana"/>
        <family val="2"/>
      </rPr>
      <t>10.</t>
    </r>
    <r>
      <rPr>
        <sz val="8"/>
        <color theme="1"/>
        <rFont val="Verdana"/>
        <family val="2"/>
      </rPr>
      <t xml:space="preserve"> Measures proportion of women out of the entire Senior Manager, Executive, Senior Executive and Group Executive Committee populations (roles within ANZ designated as Groups 3, 2 and 1 respectively). Includes all employees regardless of leave status but not contractors (which are included in FTE). </t>
    </r>
    <r>
      <rPr>
        <b/>
        <sz val="8"/>
        <color theme="1"/>
        <rFont val="Verdana"/>
        <family val="2"/>
      </rPr>
      <t>11.</t>
    </r>
    <r>
      <rPr>
        <sz val="8"/>
        <color theme="1"/>
        <rFont val="Verdana"/>
        <family val="2"/>
      </rPr>
      <t xml:space="preserve"> Chief Executive Officer and Disclosed Executives as set out in the Remuneration Report in the Annual Report. </t>
    </r>
    <r>
      <rPr>
        <b/>
        <sz val="8"/>
        <color theme="1"/>
        <rFont val="Verdana"/>
        <family val="2"/>
      </rPr>
      <t>12.</t>
    </r>
    <r>
      <rPr>
        <sz val="8"/>
        <color theme="1"/>
        <rFont val="Verdana"/>
        <family val="2"/>
      </rPr>
      <t xml:space="preserve"> Representation of women at the Senior Manager, Executive and Senior Executive levels based on 'revenue proximity' field.</t>
    </r>
  </si>
  <si>
    <r>
      <t>Employees by category and diversity</t>
    </r>
    <r>
      <rPr>
        <b/>
        <vertAlign val="superscript"/>
        <sz val="11"/>
        <color rgb="FF3798FF"/>
        <rFont val="Verdana"/>
        <family val="2"/>
      </rPr>
      <t>13</t>
    </r>
  </si>
  <si>
    <t>Employees by category and gender 
(% of category)</t>
  </si>
  <si>
    <t>ANZ Executive Committee*</t>
  </si>
  <si>
    <t>Senior Executive*</t>
  </si>
  <si>
    <t>Executive*</t>
  </si>
  <si>
    <t>Senior Manager*</t>
  </si>
  <si>
    <r>
      <t>Total in Leadership roles</t>
    </r>
    <r>
      <rPr>
        <b/>
        <vertAlign val="superscript"/>
        <sz val="11"/>
        <color theme="1"/>
        <rFont val="Verdana"/>
        <family val="2"/>
      </rPr>
      <t>14</t>
    </r>
  </si>
  <si>
    <t>Manager*</t>
  </si>
  <si>
    <t>Non-management*</t>
  </si>
  <si>
    <t>ANZ overall</t>
  </si>
  <si>
    <r>
      <rPr>
        <b/>
        <sz val="8"/>
        <color theme="1"/>
        <rFont val="Verdana"/>
        <family val="2"/>
      </rPr>
      <t>13.</t>
    </r>
    <r>
      <rPr>
        <sz val="8"/>
        <color theme="1"/>
        <rFont val="Verdana"/>
        <family val="2"/>
      </rPr>
      <t xml:space="preserve"> Values may not add to totals due to rounding. </t>
    </r>
    <r>
      <rPr>
        <b/>
        <sz val="8"/>
        <color theme="1"/>
        <rFont val="Verdana"/>
        <family val="2"/>
      </rPr>
      <t>14.</t>
    </r>
    <r>
      <rPr>
        <sz val="8"/>
        <color theme="1"/>
        <rFont val="Verdana"/>
        <family val="2"/>
      </rPr>
      <t xml:space="preserve"> Measures proportion of women out of the entire Senior Manager, Executive, Senior Executive and Group Executive Committee populations (roles within ANZ designated as Groups 3, 2 and 1 respectively). Includes all employees regardless of leave status but not contractors (which are included in FTE).  </t>
    </r>
  </si>
  <si>
    <r>
      <t>Employees by category and age 
(% of category)</t>
    </r>
    <r>
      <rPr>
        <b/>
        <vertAlign val="superscript"/>
        <sz val="11"/>
        <color rgb="FF3798FF"/>
        <rFont val="Verdana"/>
        <family val="2"/>
      </rPr>
      <t>15</t>
    </r>
  </si>
  <si>
    <t>55–64</t>
  </si>
  <si>
    <t>ANZ Executive Committee</t>
  </si>
  <si>
    <r>
      <t xml:space="preserve"> </t>
    </r>
    <r>
      <rPr>
        <b/>
        <sz val="8"/>
        <rFont val="Verdana"/>
        <family val="2"/>
      </rPr>
      <t>15.</t>
    </r>
    <r>
      <rPr>
        <sz val="8"/>
        <rFont val="Verdana"/>
        <family val="2"/>
      </rPr>
      <t xml:space="preserve"> Values may not add to totals due to rounding.</t>
    </r>
  </si>
  <si>
    <t>Recruitment of under represented groups*</t>
  </si>
  <si>
    <r>
      <t>Aboriginal and Torres Strait Islander peoples</t>
    </r>
    <r>
      <rPr>
        <vertAlign val="superscript"/>
        <sz val="11"/>
        <rFont val="Verdana"/>
        <family val="2"/>
      </rPr>
      <t>16</t>
    </r>
  </si>
  <si>
    <r>
      <t>People with self-disclosed disability</t>
    </r>
    <r>
      <rPr>
        <vertAlign val="superscript"/>
        <sz val="11"/>
        <rFont val="Verdana"/>
        <family val="2"/>
      </rPr>
      <t>17</t>
    </r>
  </si>
  <si>
    <r>
      <t>Refugees</t>
    </r>
    <r>
      <rPr>
        <vertAlign val="superscript"/>
        <sz val="11"/>
        <rFont val="Verdana"/>
        <family val="2"/>
      </rPr>
      <t>18</t>
    </r>
  </si>
  <si>
    <r>
      <t>Total</t>
    </r>
    <r>
      <rPr>
        <b/>
        <vertAlign val="superscript"/>
        <sz val="11"/>
        <rFont val="Verdana"/>
        <family val="2"/>
      </rPr>
      <t>19</t>
    </r>
  </si>
  <si>
    <r>
      <rPr>
        <b/>
        <sz val="8"/>
        <rFont val="Verdana"/>
        <family val="2"/>
      </rPr>
      <t>16.</t>
    </r>
    <r>
      <rPr>
        <sz val="8"/>
        <rFont val="Verdana"/>
        <family val="2"/>
      </rPr>
      <t xml:space="preserve"> Change in recruitment system from January 2022, previously had an ethnicity list candidates selected from this is now a standalone non-mandatory questions. Care should be taken when comparing 2022-2024 values to to prior years. Includes both direct hires and trainees. </t>
    </r>
    <r>
      <rPr>
        <b/>
        <sz val="8"/>
        <rFont val="Verdana"/>
        <family val="2"/>
      </rPr>
      <t>17.</t>
    </r>
    <r>
      <rPr>
        <sz val="8"/>
        <rFont val="Verdana"/>
        <family val="2"/>
      </rPr>
      <t xml:space="preserve"> Results are based on the number of Employees and Contractors with tenure less than 12 months, with self-disclosed disability in MyVoice Survey 2024 Q4. </t>
    </r>
    <r>
      <rPr>
        <b/>
        <sz val="8"/>
        <rFont val="Verdana"/>
        <family val="2"/>
      </rPr>
      <t>18.</t>
    </r>
    <r>
      <rPr>
        <sz val="8"/>
        <rFont val="Verdana"/>
        <family val="2"/>
      </rPr>
      <t xml:space="preserve"> Contractors recruited as part of the Given the Chance program. </t>
    </r>
    <r>
      <rPr>
        <b/>
        <sz val="8"/>
        <rFont val="Verdana"/>
        <family val="2"/>
      </rPr>
      <t>19.</t>
    </r>
    <r>
      <rPr>
        <sz val="8"/>
        <rFont val="Verdana"/>
        <family val="2"/>
      </rPr>
      <t xml:space="preserve"> Total may have duplicates as employees and contractors can identify with more than one under represented group. </t>
    </r>
  </si>
  <si>
    <r>
      <t>Other diversity dimensions(%)</t>
    </r>
    <r>
      <rPr>
        <b/>
        <vertAlign val="superscript"/>
        <sz val="11"/>
        <color rgb="FF3798FF"/>
        <rFont val="Verdana"/>
        <family val="2"/>
      </rPr>
      <t>19</t>
    </r>
  </si>
  <si>
    <r>
      <t>Employees who identify as having a disability and/or as being neurodivergent</t>
    </r>
    <r>
      <rPr>
        <vertAlign val="superscript"/>
        <sz val="11"/>
        <rFont val="Verdana"/>
        <family val="2"/>
      </rPr>
      <t>20</t>
    </r>
  </si>
  <si>
    <t xml:space="preserve"> - employees who identify as having a disability</t>
  </si>
  <si>
    <t xml:space="preserve"> - employees who identify as being neurodivergent</t>
  </si>
  <si>
    <r>
      <t>Employees who identify as LGBTIQ+</t>
    </r>
    <r>
      <rPr>
        <vertAlign val="superscript"/>
        <sz val="11"/>
        <color rgb="FF000000"/>
        <rFont val="Verdana"/>
        <family val="2"/>
      </rPr>
      <t>21</t>
    </r>
  </si>
  <si>
    <r>
      <rPr>
        <b/>
        <sz val="8"/>
        <rFont val="Verdana"/>
        <family val="2"/>
      </rPr>
      <t>19.</t>
    </r>
    <r>
      <rPr>
        <sz val="8"/>
        <rFont val="Verdana"/>
        <family val="2"/>
      </rPr>
      <t xml:space="preserve"> Results are based on the percentage of ANZ employees who voluntarily self-disclosed in the confidential My Voice Survey 2024 Q4. Please note that employees in European countries are excluded as they do not see these questions. From 2024 the total includes the category 'Did not respond' which was excluded in prior years. </t>
    </r>
    <r>
      <rPr>
        <b/>
        <sz val="8"/>
        <rFont val="Verdana"/>
        <family val="2"/>
      </rPr>
      <t>20.</t>
    </r>
    <r>
      <rPr>
        <sz val="8"/>
        <rFont val="Verdana"/>
        <family val="2"/>
      </rPr>
      <t xml:space="preserve"> From 2023, My Voice respondents were asked two separate questions to self-identify as having a disability and/or being neurodivergent. Percentage based on unique number of respondents who self-identified in either of the two categories from the total number of people. There is an overlap between the two categories as some employees identify as both having a disability and being neurodivergent, so the sum of the percentages of the two categories is higher than the total across the two groups. </t>
    </r>
    <r>
      <rPr>
        <b/>
        <sz val="8"/>
        <rFont val="Verdana"/>
        <family val="2"/>
      </rPr>
      <t>21.</t>
    </r>
    <r>
      <rPr>
        <sz val="8"/>
        <rFont val="Verdana"/>
        <family val="2"/>
      </rPr>
      <t xml:space="preserve"> LGBTIQ+ refers to respondents who identify as asexual, bisexual, gay, lesbian, and pansexual (i.e. not heterosexual). </t>
    </r>
  </si>
  <si>
    <r>
      <t>Cultural and Ethnic background (%)</t>
    </r>
    <r>
      <rPr>
        <b/>
        <vertAlign val="superscript"/>
        <sz val="10"/>
        <color rgb="FF3798FF"/>
        <rFont val="Verdana"/>
        <family val="2"/>
      </rPr>
      <t>22</t>
    </r>
  </si>
  <si>
    <r>
      <t>1. Aboriginal and/or Torres Strait Islander (Australia only)</t>
    </r>
    <r>
      <rPr>
        <b/>
        <vertAlign val="superscript"/>
        <sz val="10"/>
        <color rgb="FF3798FF"/>
        <rFont val="Verdana"/>
        <family val="2"/>
      </rPr>
      <t>23</t>
    </r>
  </si>
  <si>
    <t>2. Anglo / European</t>
  </si>
  <si>
    <t>3. Asian  </t>
  </si>
  <si>
    <r>
      <t>4. Māori (New Zealand only)</t>
    </r>
    <r>
      <rPr>
        <b/>
        <vertAlign val="superscript"/>
        <sz val="10"/>
        <color rgb="FF3798FF"/>
        <rFont val="Verdana"/>
        <family val="2"/>
      </rPr>
      <t>24</t>
    </r>
  </si>
  <si>
    <t>5. Pacific Peoples </t>
  </si>
  <si>
    <t xml:space="preserve">6. Middle-Eastern / Latin American / African </t>
  </si>
  <si>
    <r>
      <rPr>
        <b/>
        <sz val="8"/>
        <color rgb="FF000000"/>
        <rFont val="Verdana"/>
        <family val="2"/>
      </rPr>
      <t>22.</t>
    </r>
    <r>
      <rPr>
        <sz val="8"/>
        <color rgb="FF000000"/>
        <rFont val="Verdana"/>
        <family val="2"/>
      </rPr>
      <t xml:space="preserve"> Results are based on the percentage of ANZ employees who voluntarily self-disclosed in the confidential My Voice Survey 2024 Q4. Please note that employees in European countries are excluded as they do not see this question. From 2024 the total includes the category 'Did not respond' which was excluded in prior years. Respondents could select up to two options to the question 'What is your ethnic background?' with categories including 'Unsure', 'Other cultural background not listed', and 'Prefer not to say', so the total is less than 100%. </t>
    </r>
    <r>
      <rPr>
        <b/>
        <sz val="8"/>
        <color rgb="FF000000"/>
        <rFont val="Verdana"/>
        <family val="2"/>
      </rPr>
      <t>23.</t>
    </r>
    <r>
      <rPr>
        <sz val="8"/>
        <color rgb="FF000000"/>
        <rFont val="Verdana"/>
        <family val="2"/>
      </rPr>
      <t xml:space="preserve"> Aboriginal and/or Torres Strait Islander refers to the percentage of respondents who identify as Aboriginal and/or Torres Strait Islander within the Australian geography only. </t>
    </r>
    <r>
      <rPr>
        <b/>
        <sz val="8"/>
        <color rgb="FF000000"/>
        <rFont val="Verdana"/>
        <family val="2"/>
      </rPr>
      <t>24.</t>
    </r>
    <r>
      <rPr>
        <sz val="8"/>
        <color rgb="FF000000"/>
        <rFont val="Verdana"/>
        <family val="2"/>
      </rPr>
      <t xml:space="preserve"> Māori refers to the percentage of respondents who identify as Māori within the New Zealand geography only.</t>
    </r>
  </si>
  <si>
    <r>
      <t>Parental leave</t>
    </r>
    <r>
      <rPr>
        <b/>
        <vertAlign val="superscript"/>
        <sz val="11"/>
        <color rgb="FF3798FF"/>
        <rFont val="Verdana"/>
        <family val="2"/>
      </rPr>
      <t>25</t>
    </r>
  </si>
  <si>
    <r>
      <t>Employees who took parental leave during the year</t>
    </r>
    <r>
      <rPr>
        <vertAlign val="superscript"/>
        <sz val="11"/>
        <rFont val="Verdana"/>
        <family val="2"/>
      </rPr>
      <t>26</t>
    </r>
  </si>
  <si>
    <r>
      <t>Employees returning to work after parental leave during the year</t>
    </r>
    <r>
      <rPr>
        <vertAlign val="superscript"/>
        <sz val="11"/>
        <rFont val="Verdana"/>
        <family val="2"/>
      </rPr>
      <t>26</t>
    </r>
  </si>
  <si>
    <t>Parental leave return to work rate (%)</t>
  </si>
  <si>
    <t>Employees who returned to work after parental leave and were still employed 12 months after return</t>
  </si>
  <si>
    <t>Parental leave retention rate 12 months after return (%)</t>
  </si>
  <si>
    <r>
      <rPr>
        <b/>
        <sz val="8"/>
        <rFont val="Verdana"/>
        <family val="2"/>
      </rPr>
      <t>25.</t>
    </r>
    <r>
      <rPr>
        <sz val="8"/>
        <rFont val="Verdana"/>
        <family val="2"/>
      </rPr>
      <t xml:space="preserve"> Parental leave data is only available for Australia, New Zealand and India employees. Employees that took parental leave includes those taking primary or secondary carer parental leave of any duration or frequency in the reporting period. </t>
    </r>
    <r>
      <rPr>
        <b/>
        <sz val="8"/>
        <rFont val="Verdana"/>
        <family val="2"/>
      </rPr>
      <t>26.</t>
    </r>
    <r>
      <rPr>
        <sz val="8"/>
        <rFont val="Verdana"/>
        <family val="2"/>
      </rPr>
      <t xml:space="preserve"> Change in methodology to include leave type = Family Leave for NZL.</t>
    </r>
  </si>
  <si>
    <t>Graduate program</t>
  </si>
  <si>
    <t>Summer intern program</t>
  </si>
  <si>
    <t xml:space="preserve">Summer internships and graduate program participants </t>
  </si>
  <si>
    <r>
      <t>Accessibility</t>
    </r>
    <r>
      <rPr>
        <b/>
        <vertAlign val="superscript"/>
        <sz val="11"/>
        <color rgb="FF3798FF"/>
        <rFont val="Verdana"/>
        <family val="2"/>
      </rPr>
      <t>27</t>
    </r>
    <r>
      <rPr>
        <b/>
        <sz val="11"/>
        <color rgb="FF3798FF"/>
        <rFont val="Verdana"/>
        <family val="2"/>
      </rPr>
      <t xml:space="preserve"> (%)</t>
    </r>
  </si>
  <si>
    <t>First Nations/Māori and Pasifika (%)</t>
  </si>
  <si>
    <t>First Nations (%)</t>
  </si>
  <si>
    <r>
      <rPr>
        <b/>
        <sz val="8"/>
        <color theme="1"/>
        <rFont val="Verdana"/>
        <family val="2"/>
      </rPr>
      <t xml:space="preserve">27. </t>
    </r>
    <r>
      <rPr>
        <sz val="8"/>
        <color theme="1"/>
        <rFont val="Verdana"/>
        <family val="2"/>
      </rPr>
      <t>Graduates who indicated they required an adjustment or accommodation in the recruitment process</t>
    </r>
  </si>
  <si>
    <r>
      <t>Employee engagement</t>
    </r>
    <r>
      <rPr>
        <b/>
        <vertAlign val="superscript"/>
        <sz val="11"/>
        <color rgb="FF3798FF"/>
        <rFont val="Verdana"/>
        <family val="2"/>
      </rPr>
      <t>28*</t>
    </r>
  </si>
  <si>
    <r>
      <t>Employee engagement (%)</t>
    </r>
    <r>
      <rPr>
        <vertAlign val="superscript"/>
        <sz val="11"/>
        <rFont val="Verdana"/>
        <family val="2"/>
      </rPr>
      <t>29,30</t>
    </r>
  </si>
  <si>
    <r>
      <rPr>
        <b/>
        <sz val="8"/>
        <rFont val="Verdana"/>
        <family val="2"/>
      </rPr>
      <t>28.</t>
    </r>
    <r>
      <rPr>
        <sz val="8"/>
        <rFont val="Verdana"/>
        <family val="2"/>
      </rPr>
      <t xml:space="preserve"> Includes employees and contingent workers. </t>
    </r>
    <r>
      <rPr>
        <b/>
        <sz val="8"/>
        <rFont val="Verdana"/>
        <family val="2"/>
      </rPr>
      <t>29</t>
    </r>
    <r>
      <rPr>
        <sz val="8"/>
        <rFont val="Verdana"/>
        <family val="2"/>
      </rPr>
      <t xml:space="preserve">. Change in Engagement metric from 2022. Care should be taken when comparing 2022-2024 values to prior years. </t>
    </r>
    <r>
      <rPr>
        <b/>
        <sz val="8"/>
        <rFont val="Verdana"/>
        <family val="2"/>
      </rPr>
      <t>30.</t>
    </r>
    <r>
      <rPr>
        <sz val="8"/>
        <rFont val="Verdana"/>
        <family val="2"/>
      </rPr>
      <t xml:space="preserve"> Measured in the MyVoice Survey conducted in March 2024.</t>
    </r>
  </si>
  <si>
    <r>
      <t>Gender pay equality (fixed remuneration only)</t>
    </r>
    <r>
      <rPr>
        <b/>
        <vertAlign val="superscript"/>
        <sz val="11"/>
        <color rgb="FF1D164C"/>
        <rFont val="Verdana"/>
        <family val="2"/>
      </rPr>
      <t>31</t>
    </r>
  </si>
  <si>
    <r>
      <t xml:space="preserve">2023 </t>
    </r>
    <r>
      <rPr>
        <b/>
        <vertAlign val="superscript"/>
        <sz val="11"/>
        <color rgb="FF1D164C"/>
        <rFont val="Verdana"/>
        <family val="2"/>
      </rPr>
      <t>32</t>
    </r>
  </si>
  <si>
    <r>
      <t>Category</t>
    </r>
    <r>
      <rPr>
        <b/>
        <vertAlign val="superscript"/>
        <sz val="11"/>
        <color rgb="FF3798FF"/>
        <rFont val="Verdana"/>
        <family val="2"/>
      </rPr>
      <t>33</t>
    </r>
  </si>
  <si>
    <t>Average 
gender pay gap</t>
  </si>
  <si>
    <t>In favour of</t>
  </si>
  <si>
    <t>Average pay equity gap</t>
  </si>
  <si>
    <r>
      <t>Average 
gender pay gap</t>
    </r>
    <r>
      <rPr>
        <b/>
        <vertAlign val="superscript"/>
        <sz val="11"/>
        <color rgb="FF3798FF"/>
        <rFont val="Verdana"/>
        <family val="2"/>
      </rPr>
      <t>34</t>
    </r>
  </si>
  <si>
    <r>
      <t>Average pay equity gap</t>
    </r>
    <r>
      <rPr>
        <b/>
        <vertAlign val="superscript"/>
        <sz val="11"/>
        <color rgb="FF3798FF"/>
        <rFont val="Verdana"/>
        <family val="2"/>
      </rPr>
      <t>35</t>
    </r>
  </si>
  <si>
    <t>Men</t>
  </si>
  <si>
    <t>Women</t>
  </si>
  <si>
    <r>
      <rPr>
        <b/>
        <sz val="8"/>
        <rFont val="Verdana"/>
        <family val="2"/>
      </rPr>
      <t>31.</t>
    </r>
    <r>
      <rPr>
        <sz val="8"/>
        <rFont val="Verdana"/>
        <family val="2"/>
      </rPr>
      <t xml:space="preserve"> We revised our methodology in 2023 to more closely align with the prior year performance year. Care should be taken when comparing 2023 and 2024 values to prior years. </t>
    </r>
    <r>
      <rPr>
        <b/>
        <sz val="8"/>
        <rFont val="Verdana"/>
        <family val="2"/>
      </rPr>
      <t xml:space="preserve">32. </t>
    </r>
    <r>
      <rPr>
        <sz val="8"/>
        <rFont val="Verdana"/>
        <family val="2"/>
      </rPr>
      <t xml:space="preserve">Data from 22 September 2023 and prior is Australia-only data and excludes CEO, Executive Committee, casuals, fixed term employees, and trainees/interns.  </t>
    </r>
    <r>
      <rPr>
        <b/>
        <sz val="8"/>
        <rFont val="Verdana"/>
        <family val="2"/>
      </rPr>
      <t xml:space="preserve">33. </t>
    </r>
    <r>
      <rPr>
        <sz val="8"/>
        <rFont val="Verdana"/>
        <family val="2"/>
      </rPr>
      <t xml:space="preserve">Includes CEO, Executive Committee, permanent, casual and temporary (fixed-term) employees, and trainees/interns. Excludes ANZ Non-Bank Group, Suncorp Bank and independent contractors. Effective date 31 December 2023. Fixed remuneration data reflects actual earnings over 12-months (grossed up to 1 FTE and annualised). Variable pay is based on FY23 outcomes. </t>
    </r>
    <r>
      <rPr>
        <b/>
        <sz val="8"/>
        <rFont val="Verdana"/>
        <family val="2"/>
      </rPr>
      <t>34.</t>
    </r>
    <r>
      <rPr>
        <sz val="8"/>
        <rFont val="Verdana"/>
        <family val="2"/>
      </rPr>
      <t xml:space="preserve"> Previously reported as "Average salary - by category". </t>
    </r>
    <r>
      <rPr>
        <b/>
        <sz val="8"/>
        <rFont val="Verdana"/>
        <family val="2"/>
      </rPr>
      <t xml:space="preserve">35. </t>
    </r>
    <r>
      <rPr>
        <sz val="8"/>
        <rFont val="Verdana"/>
        <family val="2"/>
      </rPr>
      <t xml:space="preserve">Previously reported as "Like-for-like roles". </t>
    </r>
  </si>
  <si>
    <t>TRAINING</t>
  </si>
  <si>
    <r>
      <t>Average hours of training per employee</t>
    </r>
    <r>
      <rPr>
        <b/>
        <vertAlign val="superscript"/>
        <sz val="11"/>
        <color rgb="FF3798FF"/>
        <rFont val="Verdana"/>
        <family val="2"/>
      </rPr>
      <t>36</t>
    </r>
  </si>
  <si>
    <r>
      <t xml:space="preserve">2021 </t>
    </r>
    <r>
      <rPr>
        <b/>
        <vertAlign val="superscript"/>
        <sz val="11"/>
        <color rgb="FF3798FF"/>
        <rFont val="Verdana"/>
        <family val="2"/>
      </rPr>
      <t>37</t>
    </r>
  </si>
  <si>
    <t>Senior Manager</t>
  </si>
  <si>
    <t>Manager</t>
  </si>
  <si>
    <r>
      <t>Non-management</t>
    </r>
    <r>
      <rPr>
        <vertAlign val="superscript"/>
        <sz val="11"/>
        <rFont val="Verdana"/>
        <family val="2"/>
      </rPr>
      <t>38</t>
    </r>
  </si>
  <si>
    <r>
      <rPr>
        <b/>
        <sz val="8"/>
        <rFont val="Verdana"/>
        <family val="2"/>
      </rPr>
      <t>36.</t>
    </r>
    <r>
      <rPr>
        <sz val="8"/>
        <rFont val="Verdana"/>
        <family val="2"/>
      </rPr>
      <t xml:space="preserve"> From 2020 includes training completed through ‘The Edge’ and ‘OWL’ – our online learning platforms, Continuous Professional Development, and Australian Branch Network coaching. Values for 2018 – 2019 include training completed through ‘The Edge’. </t>
    </r>
    <r>
      <rPr>
        <b/>
        <sz val="8"/>
        <rFont val="Verdana"/>
        <family val="2"/>
      </rPr>
      <t>37.</t>
    </r>
    <r>
      <rPr>
        <sz val="8"/>
        <rFont val="Verdana"/>
        <family val="2"/>
      </rPr>
      <t xml:space="preserve"> We have revised our calculation methodology to provide a more accurate calculation of learning hours per employee. Care should be taken when comparing values for 2021 onwards to prior years. </t>
    </r>
    <r>
      <rPr>
        <b/>
        <sz val="8"/>
        <rFont val="Verdana"/>
        <family val="2"/>
      </rPr>
      <t>38.</t>
    </r>
    <r>
      <rPr>
        <sz val="8"/>
        <rFont val="Verdana"/>
        <family val="2"/>
      </rPr>
      <t xml:space="preserve"> Training content hosted on sharepoint was moved into SF after go live in April 2023 which has a significant impact on the Non-Management average hours of training per employee, learning hours include completions from SuccessFactors, OWL (Edcast &amp; Percipio).</t>
    </r>
  </si>
  <si>
    <r>
      <t>Average hours of training by gender</t>
    </r>
    <r>
      <rPr>
        <b/>
        <vertAlign val="superscript"/>
        <sz val="11"/>
        <color rgb="FF3798FF"/>
        <rFont val="Verdana"/>
        <family val="2"/>
      </rPr>
      <t>39</t>
    </r>
  </si>
  <si>
    <r>
      <t xml:space="preserve">2021 </t>
    </r>
    <r>
      <rPr>
        <b/>
        <vertAlign val="superscript"/>
        <sz val="11"/>
        <color rgb="FF1D164C"/>
        <rFont val="Verdana"/>
        <family val="2"/>
      </rPr>
      <t>40</t>
    </r>
  </si>
  <si>
    <r>
      <rPr>
        <b/>
        <sz val="8"/>
        <rFont val="Verdana"/>
        <family val="2"/>
      </rPr>
      <t>39.</t>
    </r>
    <r>
      <rPr>
        <sz val="8"/>
        <rFont val="Verdana"/>
        <family val="2"/>
      </rPr>
      <t xml:space="preserve"> From 2020 includes training completed through ‘The Edge’ and ‘OWL’ – our online learning platforms, Continuous Professional Development, and Australian Branch Network coaching. Values for 2018 – 2019 include training completed through ‘The Edge’. </t>
    </r>
    <r>
      <rPr>
        <b/>
        <sz val="8"/>
        <rFont val="Verdana"/>
        <family val="2"/>
      </rPr>
      <t>40.</t>
    </r>
    <r>
      <rPr>
        <sz val="8"/>
        <rFont val="Verdana"/>
        <family val="2"/>
      </rPr>
      <t xml:space="preserve"> We have revised our methodology to provide a more accurate calculation of learning hours per employee. Care should be taken when comparing 2021 values to prior years.</t>
    </r>
  </si>
  <si>
    <r>
      <t>Investment in learning and development</t>
    </r>
    <r>
      <rPr>
        <b/>
        <vertAlign val="superscript"/>
        <sz val="11"/>
        <color rgb="FF3798FF"/>
        <rFont val="Verdana"/>
        <family val="2"/>
      </rPr>
      <t>41</t>
    </r>
    <r>
      <rPr>
        <b/>
        <sz val="11"/>
        <color rgb="FF3798FF"/>
        <rFont val="Verdana"/>
        <family val="2"/>
      </rPr>
      <t> </t>
    </r>
  </si>
  <si>
    <t>Investment in learning and development ($m)</t>
  </si>
  <si>
    <r>
      <rPr>
        <b/>
        <sz val="8"/>
        <rFont val="Verdana"/>
        <family val="2"/>
      </rPr>
      <t>41.</t>
    </r>
    <r>
      <rPr>
        <sz val="8"/>
        <rFont val="Verdana"/>
        <family val="2"/>
      </rPr>
      <t xml:space="preserve"> The criteria used to measure the investment in learning and development (L&amp;D) each year is as follows: 
• 2024 - Divisional learning cost $30.9 million, C&amp;TD learning cost $7.4 million, $20.6 million L&amp;D expenses
• 2022 - includes Group L&amp;D cost base directly related to learning (ie. salary and on-costs of employees within GTP cost centre directly related to learning), divisional learning costs of $17.8 million (ie. salary of employees dedicated to L&amp;D outside of GTP cost centre) and Group spend on training;
• 2021 - includes Group L&amp;D cost base directly related to learning (ie. salary and on-costs of employees within GTP cost centre directly related to learning), divisional learning costs of $16.4 million (ie. salary of employees dedicated to L&amp;D outside of GTP cost centre) and Group spend on training;
• 2020 – includes Group L&amp;D cost base, divisional learning costs of $16.5 million and Group spend on training; 
• 2019 – includes Group L&amp;D cost base  and Group spend on training; and
• 2018 – includes Australian L&amp;D cost base and Group spend on training. </t>
    </r>
  </si>
  <si>
    <t>EMPLOYEE CONDUCT</t>
  </si>
  <si>
    <t>Code of Conduct and Ethics</t>
  </si>
  <si>
    <r>
      <t>Alleged breaches of code of conduct</t>
    </r>
    <r>
      <rPr>
        <vertAlign val="superscript"/>
        <sz val="11"/>
        <color theme="1"/>
        <rFont val="Verdana"/>
        <family val="2"/>
      </rPr>
      <t>42</t>
    </r>
  </si>
  <si>
    <r>
      <t>Investigations resulting in formal outcome</t>
    </r>
    <r>
      <rPr>
        <vertAlign val="superscript"/>
        <sz val="11"/>
        <rFont val="Verdana"/>
        <family val="2"/>
      </rPr>
      <t>43</t>
    </r>
  </si>
  <si>
    <t xml:space="preserve"> - warning</t>
  </si>
  <si>
    <t xml:space="preserve"> - termination</t>
  </si>
  <si>
    <t xml:space="preserve"> - employee otherwise leaving ANZ</t>
  </si>
  <si>
    <t>Whistleblower reports</t>
  </si>
  <si>
    <r>
      <rPr>
        <b/>
        <sz val="8"/>
        <rFont val="Verdana"/>
        <family val="2"/>
      </rPr>
      <t xml:space="preserve">42. </t>
    </r>
    <r>
      <rPr>
        <sz val="8"/>
        <rFont val="Verdana"/>
        <family val="2"/>
      </rPr>
      <t>Commenced reporting in 2020.</t>
    </r>
    <r>
      <rPr>
        <b/>
        <sz val="8"/>
        <rFont val="Verdana"/>
        <family val="2"/>
      </rPr>
      <t xml:space="preserve"> 43.</t>
    </r>
    <r>
      <rPr>
        <sz val="8"/>
        <rFont val="Verdana"/>
        <family val="2"/>
      </rPr>
      <t xml:space="preserve"> Resulting in a formal consequence or the employee leaving ANZ.  </t>
    </r>
  </si>
  <si>
    <t>HEALTH AND SAFETY</t>
  </si>
  <si>
    <r>
      <t>Lost time injury frequency rate</t>
    </r>
    <r>
      <rPr>
        <b/>
        <vertAlign val="superscript"/>
        <sz val="11"/>
        <color rgb="FF3798FF"/>
        <rFont val="Verdana"/>
        <family val="2"/>
      </rPr>
      <t>44</t>
    </r>
  </si>
  <si>
    <r>
      <t>Australia</t>
    </r>
    <r>
      <rPr>
        <vertAlign val="superscript"/>
        <sz val="11"/>
        <color theme="1"/>
        <rFont val="Verdana"/>
        <family val="2"/>
      </rPr>
      <t>45</t>
    </r>
  </si>
  <si>
    <r>
      <t>APEA</t>
    </r>
    <r>
      <rPr>
        <vertAlign val="superscript"/>
        <sz val="11"/>
        <rFont val="Verdana"/>
        <family val="2"/>
      </rPr>
      <t>46</t>
    </r>
  </si>
  <si>
    <r>
      <rPr>
        <b/>
        <sz val="8"/>
        <rFont val="Verdana"/>
        <family val="2"/>
      </rPr>
      <t>44.</t>
    </r>
    <r>
      <rPr>
        <sz val="8"/>
        <rFont val="Verdana"/>
        <family val="2"/>
      </rPr>
      <t xml:space="preserve"> Lost time injury frequency rate (LTIFR), the number of lost time injuries per million hours worked. 57. LTIFR for Australia is based on LTI’s where there is an accepted workers compensation claim. </t>
    </r>
    <r>
      <rPr>
        <b/>
        <sz val="8"/>
        <rFont val="Verdana"/>
        <family val="2"/>
      </rPr>
      <t>45.</t>
    </r>
    <r>
      <rPr>
        <sz val="8"/>
        <rFont val="Verdana"/>
        <family val="2"/>
      </rPr>
      <t xml:space="preserve"> APEA countries include China, Hong Kong, Indonesia, Japan, Korea, Laos, Malaysia, Philippines, Singapore, Taiwan, Thailand, Vietnam and United Arab Emirates.</t>
    </r>
  </si>
  <si>
    <t>Absenteeism rate* (%)</t>
  </si>
  <si>
    <r>
      <t>Employee assistance program utilisation</t>
    </r>
    <r>
      <rPr>
        <b/>
        <vertAlign val="superscript"/>
        <sz val="11"/>
        <color rgb="FF3798FF"/>
        <rFont val="Verdana"/>
        <family val="2"/>
      </rPr>
      <t>46</t>
    </r>
  </si>
  <si>
    <t>Australia (% of Australian employees)</t>
  </si>
  <si>
    <t>New Zealand (% of New Zealand employees)</t>
  </si>
  <si>
    <r>
      <t>India (% of Indian employees)</t>
    </r>
    <r>
      <rPr>
        <vertAlign val="superscript"/>
        <sz val="11"/>
        <rFont val="Verdana"/>
        <family val="2"/>
      </rPr>
      <t>47</t>
    </r>
  </si>
  <si>
    <r>
      <t>Asia, Europe and America (% of AEA employees)</t>
    </r>
    <r>
      <rPr>
        <vertAlign val="superscript"/>
        <sz val="11"/>
        <rFont val="Verdana"/>
        <family val="2"/>
      </rPr>
      <t>47</t>
    </r>
  </si>
  <si>
    <r>
      <rPr>
        <b/>
        <sz val="8"/>
        <color theme="1"/>
        <rFont val="Verdana"/>
        <family val="2"/>
      </rPr>
      <t>46.</t>
    </r>
    <r>
      <rPr>
        <sz val="8"/>
        <color theme="1"/>
        <rFont val="Verdana"/>
        <family val="2"/>
      </rPr>
      <t xml:space="preserve"> Commenced reporting in 2020.
</t>
    </r>
    <r>
      <rPr>
        <b/>
        <sz val="8"/>
        <color theme="1"/>
        <rFont val="Verdana"/>
        <family val="2"/>
      </rPr>
      <t>47.</t>
    </r>
    <r>
      <rPr>
        <sz val="8"/>
        <color theme="1"/>
        <rFont val="Verdana"/>
        <family val="2"/>
      </rPr>
      <t xml:space="preserve"> Commenced reporting in 2024.</t>
    </r>
  </si>
  <si>
    <t>Customer complaints*</t>
  </si>
  <si>
    <r>
      <t>Retail and Commercial Australia</t>
    </r>
    <r>
      <rPr>
        <b/>
        <vertAlign val="superscript"/>
        <sz val="11"/>
        <color rgb="FF1D164C"/>
        <rFont val="Verdana"/>
        <family val="2"/>
      </rPr>
      <t>1</t>
    </r>
  </si>
  <si>
    <r>
      <t xml:space="preserve"> - referred by customers to external dispute resolution bodies</t>
    </r>
    <r>
      <rPr>
        <i/>
        <vertAlign val="superscript"/>
        <sz val="11"/>
        <rFont val="Verdana"/>
        <family val="2"/>
      </rPr>
      <t>2</t>
    </r>
  </si>
  <si>
    <r>
      <t xml:space="preserve"> - Privacy complaints referred by customers to external dispute resolution bodies</t>
    </r>
    <r>
      <rPr>
        <i/>
        <vertAlign val="superscript"/>
        <sz val="11"/>
        <rFont val="Verdana"/>
        <family val="2"/>
      </rPr>
      <t>3</t>
    </r>
  </si>
  <si>
    <r>
      <t>New Zealand</t>
    </r>
    <r>
      <rPr>
        <b/>
        <vertAlign val="superscript"/>
        <sz val="11"/>
        <color rgb="FF1D164C"/>
        <rFont val="Verdana"/>
        <family val="2"/>
      </rPr>
      <t>4</t>
    </r>
  </si>
  <si>
    <r>
      <t xml:space="preserve"> - referred by customers to external dispute resolution bodies</t>
    </r>
    <r>
      <rPr>
        <i/>
        <vertAlign val="superscript"/>
        <sz val="11"/>
        <rFont val="Verdana"/>
        <family val="2"/>
      </rPr>
      <t>5</t>
    </r>
  </si>
  <si>
    <r>
      <t xml:space="preserve"> </t>
    </r>
    <r>
      <rPr>
        <i/>
        <sz val="11"/>
        <rFont val="Verdana"/>
        <family val="2"/>
      </rPr>
      <t>- Privacy complaints</t>
    </r>
    <r>
      <rPr>
        <vertAlign val="superscript"/>
        <sz val="11"/>
        <rFont val="Verdana"/>
        <family val="2"/>
      </rPr>
      <t>6</t>
    </r>
    <r>
      <rPr>
        <sz val="11"/>
        <rFont val="Verdana"/>
        <family val="2"/>
      </rPr>
      <t>*</t>
    </r>
  </si>
  <si>
    <r>
      <rPr>
        <b/>
        <sz val="8"/>
        <color theme="1"/>
        <rFont val="Verdana"/>
        <family val="2"/>
      </rPr>
      <t>1.</t>
    </r>
    <r>
      <rPr>
        <sz val="8"/>
        <color theme="1"/>
        <rFont val="Verdana"/>
        <family val="2"/>
      </rPr>
      <t xml:space="preserve"> From 2019 includes complaints relating to retail and commercial banking, lenders mortgage insurance, share investing, general insurance distribution and financial planning. </t>
    </r>
    <r>
      <rPr>
        <b/>
        <sz val="8"/>
        <color theme="1"/>
        <rFont val="Verdana"/>
        <family val="2"/>
      </rPr>
      <t>2.</t>
    </r>
    <r>
      <rPr>
        <sz val="8"/>
        <color theme="1"/>
        <rFont val="Verdana"/>
        <family val="2"/>
      </rPr>
      <t xml:space="preserve"> Based on volumes reported by the Australian Financial Complaints Authority (AFCA). </t>
    </r>
    <r>
      <rPr>
        <b/>
        <sz val="8"/>
        <color theme="1"/>
        <rFont val="Verdana"/>
        <family val="2"/>
      </rPr>
      <t>3.</t>
    </r>
    <r>
      <rPr>
        <sz val="8"/>
        <color theme="1"/>
        <rFont val="Verdana"/>
        <family val="2"/>
      </rPr>
      <t xml:space="preserve"> Based on volumes reported by AFCA and OAIC. </t>
    </r>
    <r>
      <rPr>
        <b/>
        <sz val="8"/>
        <color theme="1"/>
        <rFont val="Verdana"/>
        <family val="2"/>
      </rPr>
      <t>4.</t>
    </r>
    <r>
      <rPr>
        <sz val="8"/>
        <color theme="1"/>
        <rFont val="Verdana"/>
        <family val="2"/>
      </rPr>
      <t xml:space="preserve"> From 2021 includes complaints relating to personal, business, agricultural banking and funds management. </t>
    </r>
    <r>
      <rPr>
        <b/>
        <sz val="8"/>
        <color theme="1"/>
        <rFont val="Verdana"/>
        <family val="2"/>
      </rPr>
      <t>5.</t>
    </r>
    <r>
      <rPr>
        <sz val="8"/>
        <color theme="1"/>
        <rFont val="Verdana"/>
        <family val="2"/>
      </rPr>
      <t xml:space="preserve"> Based on volumes referred to external dispute resolution bodies. </t>
    </r>
    <r>
      <rPr>
        <b/>
        <sz val="8"/>
        <color theme="1"/>
        <rFont val="Verdana"/>
        <family val="2"/>
      </rPr>
      <t>6.</t>
    </r>
    <r>
      <rPr>
        <sz val="8"/>
        <color theme="1"/>
        <rFont val="Verdana"/>
        <family val="2"/>
      </rPr>
      <t xml:space="preserve"> Total privacy complaints received, including complaints referred by customers to external dispute resolution bodies.</t>
    </r>
  </si>
  <si>
    <t>Hardship* Australia</t>
  </si>
  <si>
    <r>
      <t>Accounts receiving hardship assistance (Australia)</t>
    </r>
    <r>
      <rPr>
        <vertAlign val="superscript"/>
        <sz val="11"/>
        <rFont val="Verdana"/>
        <family val="2"/>
      </rPr>
      <t>7</t>
    </r>
  </si>
  <si>
    <r>
      <t xml:space="preserve">7. </t>
    </r>
    <r>
      <rPr>
        <sz val="8"/>
        <rFont val="Verdana"/>
        <family val="2"/>
      </rPr>
      <t>The statistic quoted uses underlying data which captures the number of accounts which are receiving hardship assistance, which include Home Loans, Personal Loans, Credit Cards and Small Business Banking. Multiple customers can be a party to an account.</t>
    </r>
  </si>
  <si>
    <t>Hardship* New Zealand</t>
  </si>
  <si>
    <r>
      <t>Customer requests for hardship assistance (New Zealand)</t>
    </r>
    <r>
      <rPr>
        <vertAlign val="superscript"/>
        <sz val="11"/>
        <rFont val="Verdana"/>
        <family val="2"/>
      </rPr>
      <t>8</t>
    </r>
  </si>
  <si>
    <r>
      <t xml:space="preserve">8. </t>
    </r>
    <r>
      <rPr>
        <sz val="8"/>
        <rFont val="Verdana"/>
        <family val="2"/>
      </rPr>
      <t xml:space="preserve">ANZ Bank New Zealand measures hardship at a customer level. For those customers who are receiving hardship assistance, this includes Home Loans, Personal Loans, Credit Cards and Small Business Banking. </t>
    </r>
  </si>
  <si>
    <t>Salient Human Rights Issues</t>
  </si>
  <si>
    <t>We further seek to support the UNGPs by identifying our salient human rights issues according to where we could potentially cause or contribute to the most significant negative human rights impacts.
Our salient human rights issues refer to broad topics. Not all impacts relating to a salient human rights issue will amount to a negative human rights impact.
It may not be possible for ANZ to control or avoid all negative impacts relating to our salient human rights issues. However, we seek to reduce the likelihood of negative human rights impacts arising and, if they occur, respond appropriately in the circumstances.</t>
  </si>
  <si>
    <t>Salient human rights issue</t>
  </si>
  <si>
    <t>Reference to 2024 ESG Supplement</t>
  </si>
  <si>
    <t>Page</t>
  </si>
  <si>
    <t>Other resouces on anz.com</t>
  </si>
  <si>
    <t xml:space="preserve">Corruption and bribery </t>
  </si>
  <si>
    <t>Improving our conduct and culture</t>
  </si>
  <si>
    <t>24-25</t>
  </si>
  <si>
    <t>Conduct and Ethics Policy Framwork</t>
  </si>
  <si>
    <t>Managing out industry associations and tax</t>
  </si>
  <si>
    <t xml:space="preserve">Group Sanctions Approach </t>
  </si>
  <si>
    <t>Financial crime</t>
  </si>
  <si>
    <t>Political Donations Policy</t>
  </si>
  <si>
    <t>Tax Governance Policy Summary</t>
  </si>
  <si>
    <t>Fraud Policy Summary</t>
  </si>
  <si>
    <t>Safety and security of our people</t>
  </si>
  <si>
    <t>Improving conduct and culture</t>
  </si>
  <si>
    <t>Culture and conduct</t>
  </si>
  <si>
    <t>Our shared culture at ANZ</t>
  </si>
  <si>
    <t xml:space="preserve">Diversity and Inclusion Policy </t>
  </si>
  <si>
    <t>Workplace diversity and inclusions</t>
  </si>
  <si>
    <t>Wellbeing Safety Policy</t>
  </si>
  <si>
    <t>Achieving gender balance in our business</t>
  </si>
  <si>
    <t>Whilstblower Policy</t>
  </si>
  <si>
    <t>A focus on gender pay equality</t>
  </si>
  <si>
    <t xml:space="preserve">Equal Opportunity, Bullying and Harrassment Policy Summary </t>
  </si>
  <si>
    <t>Participation of under-represented groups in our workforce</t>
  </si>
  <si>
    <t xml:space="preserve">Wellbeing and engagement </t>
  </si>
  <si>
    <t>Attracting and retaining employees</t>
  </si>
  <si>
    <t>Learning and development</t>
  </si>
  <si>
    <t>Labour rights, including modern slavery</t>
  </si>
  <si>
    <t>Managing ESG risks and opportunities in our supply chain</t>
  </si>
  <si>
    <t>56-57</t>
  </si>
  <si>
    <t>Sustainable Procurement</t>
  </si>
  <si>
    <t>2023 ANZ Modern Slavery Statement</t>
  </si>
  <si>
    <t xml:space="preserve">Privacy, data protection and ethical AI  </t>
  </si>
  <si>
    <t>Information security</t>
  </si>
  <si>
    <t>Security Hub</t>
  </si>
  <si>
    <t>Cyber security</t>
  </si>
  <si>
    <t>ANZ Privacy Centre</t>
  </si>
  <si>
    <t xml:space="preserve">Data protection and Privacy </t>
  </si>
  <si>
    <t>Environmental protection</t>
  </si>
  <si>
    <t>Our Climate and Environment Strategy</t>
  </si>
  <si>
    <t>2024 ANZ Climate-Related Financial Disclosures</t>
  </si>
  <si>
    <t>Supporting our customers' transition through financing</t>
  </si>
  <si>
    <t xml:space="preserve">Social and environmental risk management </t>
  </si>
  <si>
    <t>52-54</t>
  </si>
  <si>
    <t>Equator Principles</t>
  </si>
  <si>
    <t>Reducing our environmental footprint</t>
  </si>
  <si>
    <t>Land access and use</t>
  </si>
  <si>
    <t>Indigenous rights and inclusion</t>
  </si>
  <si>
    <t>Contributing to reconciliation in Australia</t>
  </si>
  <si>
    <t xml:space="preserve">Indigenous Small Business Banking Services </t>
  </si>
  <si>
    <t>Leading Indigenous transformational change in Aotearoa New Zealand</t>
  </si>
  <si>
    <t xml:space="preserve">First Nations Customer Support Line </t>
  </si>
  <si>
    <t>MoneyBusiness in Australia</t>
  </si>
  <si>
    <t xml:space="preserve">Indigenous Australians </t>
  </si>
  <si>
    <t>First Nations Foundation</t>
  </si>
  <si>
    <t xml:space="preserve">Aboriginal and Torres Strait Islander opportunities </t>
  </si>
  <si>
    <t>Tākiri-ā-Rangi Te Ao Māori Strategy</t>
  </si>
  <si>
    <t>Māori business support</t>
  </si>
  <si>
    <t>Global Reporting Initiative</t>
  </si>
  <si>
    <t>GRI 2: GENERAL DISCLOSURES 2021</t>
  </si>
  <si>
    <t>Disclosure number</t>
  </si>
  <si>
    <t>Disclosure title</t>
  </si>
  <si>
    <t>ANZ response</t>
  </si>
  <si>
    <t>Omissions</t>
  </si>
  <si>
    <t>1. The organisation and its reporting practices</t>
  </si>
  <si>
    <t>Requirement(s) omitted</t>
  </si>
  <si>
    <t>Reason</t>
  </si>
  <si>
    <r>
      <rPr>
        <b/>
        <sz val="11"/>
        <color rgb="FF1D164C"/>
        <rFont val="Verdana"/>
        <family val="2"/>
      </rPr>
      <t>2-1: Organisational details</t>
    </r>
    <r>
      <rPr>
        <sz val="11"/>
        <color rgb="FF1D164C"/>
        <rFont val="Verdana"/>
        <family val="2"/>
      </rPr>
      <t xml:space="preserve">
The organisation shall report its:</t>
    </r>
  </si>
  <si>
    <t>2-1-a</t>
  </si>
  <si>
    <t>Legal name</t>
  </si>
  <si>
    <r>
      <t>ANZ Group Holdings Limited (ANZ),</t>
    </r>
    <r>
      <rPr>
        <sz val="11"/>
        <rFont val="Verdana"/>
        <family val="2"/>
      </rPr>
      <t xml:space="preserve"> 2024 ESG Supplement, Our 2024 reporting suite (p. 4)</t>
    </r>
  </si>
  <si>
    <t>2-1-b</t>
  </si>
  <si>
    <t>Nature of ownership and legal form</t>
  </si>
  <si>
    <t xml:space="preserve">ANZ Group Holdings Limited (ANZ Group) replaced the Australia and New Zealand Banking Group Limited (ANZ BGL) as the listed parent company under a scheme of arrangement implemented on 3 January 2023, with ANZ BGL becoming a subsidiary.  
ANZ’s banking and certain non-banking businesses are separated into two groups, the ANZ Bank Group and ANZ Non-Bank Group; and ANZ ServiceCo is established as an internal service company.
https://www.anz.com/shareholder/centre/about/anzs-non-operating-holding-company/
</t>
  </si>
  <si>
    <t>2-1-c</t>
  </si>
  <si>
    <t>Location of its headquarters</t>
  </si>
  <si>
    <r>
      <t>833 Collins Street, Docklands, Victori</t>
    </r>
    <r>
      <rPr>
        <sz val="11"/>
        <rFont val="Verdana"/>
        <family val="2"/>
      </rPr>
      <t>a, 3008</t>
    </r>
    <r>
      <rPr>
        <sz val="11"/>
        <color theme="1"/>
        <rFont val="Verdana"/>
        <family val="2"/>
      </rPr>
      <t>, Australia</t>
    </r>
  </si>
  <si>
    <t>2-1-d</t>
  </si>
  <si>
    <t>Countries of operation</t>
  </si>
  <si>
    <t>2024 Annual Report, About our business (p.14)                                                                                                                               2024 Annual Report, Our international presence and earning composition by geography (p.15)
ANZ about us - Our Markets of operations - https://www.anz.com/shareholder/centre/about/ANZ-about-us/#markets</t>
  </si>
  <si>
    <r>
      <rPr>
        <b/>
        <sz val="11"/>
        <color rgb="FF1D164C"/>
        <rFont val="Verdana"/>
        <family val="2"/>
      </rPr>
      <t>2-2: Entities included in the organisation's sustainability reporting</t>
    </r>
    <r>
      <rPr>
        <sz val="11"/>
        <color rgb="FF1D164C"/>
        <rFont val="Verdana"/>
        <family val="2"/>
      </rPr>
      <t xml:space="preserve">
The organisation shall:</t>
    </r>
  </si>
  <si>
    <t>2-2-a</t>
  </si>
  <si>
    <t>List all entities included in sustainability reporting</t>
  </si>
  <si>
    <t>2024 ESG Supplement, Our 2024 reporting suite, Boundaries (p.4)
2024 Climate-related Financial Disclosures, Our 2024 reporting suite, Boundaries (p.4)</t>
  </si>
  <si>
    <t>2-2-b</t>
  </si>
  <si>
    <t>If has audited consolidated financial statements or financial information on public record, specify the differences between list of entities included in financial reporting and included in the sustainability reporting</t>
  </si>
  <si>
    <t>2024 Annual Report, Notes to the consolidated financial statements (p. 93-220), Controlled entities (p.187-188)
2024 Annual Report, Notes to the consolidated financial statements (p. 93-220), Investments in associates (p.189-190)</t>
  </si>
  <si>
    <t>2-2-c
If organisation consists of multiple entities, explain approach used for consolidating the information, including:</t>
  </si>
  <si>
    <t>(i) whether approach  involves adjustments to information for minority interets</t>
  </si>
  <si>
    <t>(ii) how approach takes into account M&amp;A and disposal of entities or parts of entities</t>
  </si>
  <si>
    <t>(iii) whether the approach differs across disclosures in this Standard and across material topics</t>
  </si>
  <si>
    <r>
      <rPr>
        <b/>
        <sz val="11"/>
        <color rgb="FF1D164C"/>
        <rFont val="Verdana"/>
        <family val="2"/>
      </rPr>
      <t>2-3: Reporting period, frequency and contact point</t>
    </r>
    <r>
      <rPr>
        <sz val="11"/>
        <color rgb="FF1D164C"/>
        <rFont val="Verdana"/>
        <family val="2"/>
      </rPr>
      <t xml:space="preserve">
The organisation shall:</t>
    </r>
  </si>
  <si>
    <t>2-3-a</t>
  </si>
  <si>
    <t>Specify the reporting period for, and frequency of, sustainability reporting</t>
  </si>
  <si>
    <r>
      <t>Reporting period: 2024 ESG Supplement</t>
    </r>
    <r>
      <rPr>
        <sz val="11"/>
        <rFont val="Verdana"/>
        <family val="2"/>
      </rPr>
      <t>, Our 2024 reporting suite (p.4)</t>
    </r>
    <r>
      <rPr>
        <sz val="11"/>
        <color theme="1"/>
        <rFont val="Verdana"/>
        <family val="2"/>
      </rPr>
      <t xml:space="preserve">
Frequency of reporting/reporting cycle: Annual reporting cycle including a half year performance update against ESG targets in Half Year Investor Pack
</t>
    </r>
  </si>
  <si>
    <t>2-3-b</t>
  </si>
  <si>
    <t>Specify financial reporting period and explain reason if it doesn't align with sustainability reporting period</t>
  </si>
  <si>
    <t>Financial and sustainability reporting year commences on 1 October 2023 and ending 30 September 2024. 
Environmental footprint reporting year is 1 July to 30 June, in line with the Australian regulatory reporting year.
Financed emissions and sector-level progress (excluding Australian residential home loans – see below) are calculated as at 30 June 2024. This is to enable time for processing and review of our financed emissions data due to the complex and manual nature of the calculations.
Australian residential home loans financed emissions are calculated at a point in time as at 31 May 2024. This timeframe is utilised as it is the latest available data we can obtain from external sources to enable time for processing and review of our Australian residential home loan financed emissions data due to the complex and manual nature of the calculations.</t>
  </si>
  <si>
    <t>2-3-c</t>
  </si>
  <si>
    <t>Publication date of the report</t>
  </si>
  <si>
    <t>2-3-d</t>
  </si>
  <si>
    <t>Specify contact point for questions about the report</t>
  </si>
  <si>
    <r>
      <t xml:space="preserve">2024 ESG Supplement, </t>
    </r>
    <r>
      <rPr>
        <sz val="11"/>
        <rFont val="Verdana"/>
        <family val="2"/>
      </rPr>
      <t>Our 2024 reporting suite (p.5)</t>
    </r>
    <r>
      <rPr>
        <sz val="11"/>
        <color rgb="FFFF00FF"/>
        <rFont val="Verdana"/>
        <family val="2"/>
      </rPr>
      <t xml:space="preserve">
</t>
    </r>
    <r>
      <rPr>
        <sz val="11"/>
        <color theme="1"/>
        <rFont val="Verdana"/>
        <family val="2"/>
      </rPr>
      <t xml:space="preserve">
"Please address any questions, comments or suggestions to esg@anz.com."</t>
    </r>
  </si>
  <si>
    <r>
      <rPr>
        <b/>
        <sz val="11"/>
        <color rgb="FF1D164C"/>
        <rFont val="Verdana"/>
        <family val="2"/>
      </rPr>
      <t>2-4: Restatements of information</t>
    </r>
    <r>
      <rPr>
        <sz val="11"/>
        <color rgb="FF1D164C"/>
        <rFont val="Verdana"/>
        <family val="2"/>
      </rPr>
      <t xml:space="preserve">
The organisation shall:</t>
    </r>
  </si>
  <si>
    <t>2-4-a
Report restatements of information made from previous reporting periods and explain:</t>
  </si>
  <si>
    <t>(i) the reasons for the restatements</t>
  </si>
  <si>
    <t>(ii) the effect of the restatements</t>
  </si>
  <si>
    <r>
      <rPr>
        <b/>
        <sz val="11"/>
        <color rgb="FF1D164C"/>
        <rFont val="Verdana"/>
        <family val="2"/>
      </rPr>
      <t>2-5: External assurance</t>
    </r>
    <r>
      <rPr>
        <sz val="11"/>
        <color rgb="FF1D164C"/>
        <rFont val="Verdana"/>
        <family val="2"/>
      </rPr>
      <t xml:space="preserve">
The organisation shall:</t>
    </r>
  </si>
  <si>
    <t>2-5-a</t>
  </si>
  <si>
    <t>Describe policy and practice for seeking external assurance, include whether and how the highest governance body and senior executives are involved</t>
  </si>
  <si>
    <t>2024 ESG Supplement, Our 2024 reporting suite (p.4-5), Independent Limited Assurance Report (p.75-76)
2024 Climate-related Financial Disclosures, Our 2024 reporting suite (p.5), Independent Limited Assurance Report (p.117-119)         
2024 Data and Frameworks Pack, ANZ 2024 UN PRB Self-Assessment, KPMG tab</t>
  </si>
  <si>
    <t>2-5-b
If organisation's report has been externally assured:</t>
  </si>
  <si>
    <t>(i) provide a link or reference to the external assurance report(s) or assurance statement(s)</t>
  </si>
  <si>
    <t>(ii) describe what has been assured and on what basis, including assurance standards used, level of assurance obtained and any limitations on the assurance process</t>
  </si>
  <si>
    <t>(iii) describe relationship between the organisation and the assurance provider</t>
  </si>
  <si>
    <t>2. Activities and workers</t>
  </si>
  <si>
    <r>
      <rPr>
        <b/>
        <sz val="11"/>
        <color rgb="FF1D164C"/>
        <rFont val="Verdana"/>
        <family val="2"/>
      </rPr>
      <t>2-6: Activities, value chain and other business relationships</t>
    </r>
    <r>
      <rPr>
        <sz val="11"/>
        <color rgb="FF1D164C"/>
        <rFont val="Verdana"/>
        <family val="2"/>
      </rPr>
      <t xml:space="preserve">
The organisation shall:</t>
    </r>
  </si>
  <si>
    <t>2-6-a</t>
  </si>
  <si>
    <t>Report sector(s) in which the organisation is active</t>
  </si>
  <si>
    <t>2024 ESG Supplement, About our business (p.8)                                                                                                            
2024 Climate-related Financial Disclosures (p.9)
2024 Annual Report, About out business (p.14)</t>
  </si>
  <si>
    <t>2-6-b
Describe its value chain, including:</t>
  </si>
  <si>
    <t>(i) activities, products, services and markets served</t>
  </si>
  <si>
    <r>
      <rPr>
        <u/>
        <sz val="11"/>
        <rFont val="Verdana"/>
        <family val="2"/>
      </rPr>
      <t>Activities, brands, products and services:</t>
    </r>
    <r>
      <rPr>
        <sz val="11"/>
        <rFont val="Verdana"/>
        <family val="2"/>
      </rPr>
      <t xml:space="preserve">
2024 ESG Supplement, About our business (p.8)
</t>
    </r>
    <r>
      <rPr>
        <u/>
        <sz val="11"/>
        <rFont val="Verdana"/>
        <family val="2"/>
      </rPr>
      <t>Markets served:</t>
    </r>
    <r>
      <rPr>
        <sz val="11"/>
        <rFont val="Verdana"/>
        <family val="2"/>
      </rPr>
      <t xml:space="preserve">
2024 Annual Report, Our international presence and earning composition by geography (p.15)</t>
    </r>
  </si>
  <si>
    <t>(ii) supply chain</t>
  </si>
  <si>
    <r>
      <rPr>
        <sz val="11"/>
        <rFont val="Verdana"/>
        <family val="2"/>
      </rPr>
      <t xml:space="preserve">2024 ESG Supplement, Managing ESG risks and opportunities in our supply chain (p.56)
2024 ESG Supplement, Our approach to human rights (p.59-60)
</t>
    </r>
    <r>
      <rPr>
        <sz val="11"/>
        <color theme="1"/>
        <rFont val="Verdana"/>
        <family val="2"/>
      </rPr>
      <t>2024 ESG Data and Frameworks Pack, Supply chain tab</t>
    </r>
  </si>
  <si>
    <t>(iii) entities downstream from the organisation and their markets</t>
  </si>
  <si>
    <t>2-6-c</t>
  </si>
  <si>
    <t>Report other relevant business relationships</t>
  </si>
  <si>
    <r>
      <t>2024 ESG Suppleme</t>
    </r>
    <r>
      <rPr>
        <sz val="11"/>
        <rFont val="Verdana"/>
        <family val="2"/>
      </rPr>
      <t>nt, About out business (p.8)
2024 ESG Supplement, Stakeholder engagement (p.15-17)</t>
    </r>
    <r>
      <rPr>
        <sz val="11"/>
        <color theme="1"/>
        <rFont val="Verdana"/>
        <family val="2"/>
      </rPr>
      <t xml:space="preserve">
2024 ESG Supplement,</t>
    </r>
    <r>
      <rPr>
        <sz val="11"/>
        <rFont val="Verdana"/>
        <family val="2"/>
      </rPr>
      <t xml:space="preserve"> Community investment (p.57-58)</t>
    </r>
  </si>
  <si>
    <t>2-6-d</t>
  </si>
  <si>
    <t>Describe significant changes in 2-6-a, 2-6-b and 2-6-c compared to previous reporting period</t>
  </si>
  <si>
    <t>2024 ESG Supplement, About our business (p.8)
2024 Annual Report, Directors' Report, Significant changes in state of affairs (p.90)</t>
  </si>
  <si>
    <r>
      <rPr>
        <b/>
        <sz val="11"/>
        <color rgb="FF1D164C"/>
        <rFont val="Verdana"/>
        <family val="2"/>
      </rPr>
      <t>2-7: Employees</t>
    </r>
    <r>
      <rPr>
        <sz val="11"/>
        <color rgb="FF1D164C"/>
        <rFont val="Verdana"/>
        <family val="2"/>
      </rPr>
      <t xml:space="preserve">
The organisation shall:</t>
    </r>
  </si>
  <si>
    <t>2-7-a</t>
  </si>
  <si>
    <t>Total number of employees, and a breakdown of the total by gender and by region</t>
  </si>
  <si>
    <r>
      <t xml:space="preserve">2024 ESG Data and Frameworks Pack, Employees by contract type and gender, Employees tab
</t>
    </r>
    <r>
      <rPr>
        <sz val="11"/>
        <rFont val="Verdana"/>
        <family val="2"/>
      </rPr>
      <t>Additional information:
The majority of our workers are recognised employees of ANZ, rather than contractors.</t>
    </r>
  </si>
  <si>
    <t>2-7-b
Report total number of, with a breakdown by gender and by region:</t>
  </si>
  <si>
    <t>(i) permanent employees</t>
  </si>
  <si>
    <t>(ii) temporary employees</t>
  </si>
  <si>
    <t>(iii) non-guaranteed hours employees</t>
  </si>
  <si>
    <t>(iv) full-time employees</t>
  </si>
  <si>
    <t>(v) part-time employees</t>
  </si>
  <si>
    <t>2-7-c
Describe methodologies and assumptions used to compile the data, including whether the numbers are reported:</t>
  </si>
  <si>
    <t>(i) in head count, full-time equivalent (FTE), or using another methodology</t>
  </si>
  <si>
    <t>2024 ESG Data and Frameworks Pack, Employees tab (see 'Employee headcount')</t>
  </si>
  <si>
    <t>(ii) at the end of the reporting period, as an average across the reporting period, or using another methodology</t>
  </si>
  <si>
    <t>At the end of the reporting period.</t>
  </si>
  <si>
    <t>2-7-d</t>
  </si>
  <si>
    <t>Report contextual information necessary to understand the data reporting under 2-7-a and 2-7-b</t>
  </si>
  <si>
    <t>2024 ESG Supplement, Attracting and retaining employees (p.69)</t>
  </si>
  <si>
    <t>2-7-e</t>
  </si>
  <si>
    <t>Describe significant fluctuations in the number of employees during the reporting period and between reporting periods</t>
  </si>
  <si>
    <r>
      <t xml:space="preserve">2024 </t>
    </r>
    <r>
      <rPr>
        <sz val="11"/>
        <rFont val="Verdana"/>
        <family val="2"/>
      </rPr>
      <t>ESG Supplement, Attracting and retaining employees (p.69)</t>
    </r>
    <r>
      <rPr>
        <sz val="11"/>
        <color theme="1"/>
        <rFont val="Verdana"/>
        <family val="2"/>
      </rPr>
      <t xml:space="preserve">
2024 ESG Data and Frameworks Pack, Employees tab</t>
    </r>
  </si>
  <si>
    <r>
      <rPr>
        <b/>
        <sz val="11"/>
        <color rgb="FF1D164C"/>
        <rFont val="Verdana"/>
        <family val="2"/>
      </rPr>
      <t>2-8: Workers who are not employees</t>
    </r>
    <r>
      <rPr>
        <sz val="11"/>
        <color rgb="FF1D164C"/>
        <rFont val="Verdana"/>
        <family val="2"/>
      </rPr>
      <t xml:space="preserve">
The organisation shall:</t>
    </r>
  </si>
  <si>
    <t>2-8-a
Report number of workers who are not employees and whose work is controlled by the organisation and describe:</t>
  </si>
  <si>
    <t>(i) most common types of worker and their contractual relationship with the organisation</t>
  </si>
  <si>
    <r>
      <t xml:space="preserve">2024 ESG Supplement, Wellbeing and engagement (p.68)
2024 ESG Data and Frameworks Pack, Employees tab
</t>
    </r>
    <r>
      <rPr>
        <sz val="11"/>
        <color rgb="FFFF0000"/>
        <rFont val="Verdana"/>
        <family val="2"/>
      </rPr>
      <t xml:space="preserve">
</t>
    </r>
    <r>
      <rPr>
        <sz val="11"/>
        <rFont val="Verdana"/>
        <family val="2"/>
      </rPr>
      <t>Additional information:</t>
    </r>
    <r>
      <rPr>
        <b/>
        <sz val="11"/>
        <rFont val="Verdana"/>
        <family val="2"/>
      </rPr>
      <t xml:space="preserve">
</t>
    </r>
    <r>
      <rPr>
        <sz val="11"/>
        <rFont val="Verdana"/>
        <family val="2"/>
      </rPr>
      <t>The majority of our workers are recognised employees of ANZ, rather than contractors.</t>
    </r>
  </si>
  <si>
    <t>(ii) the type of work they perform</t>
  </si>
  <si>
    <t>2-8-b
Describe the methodologies and assumptions used to compile the data, including whether the number of workers who are not employees is reported</t>
  </si>
  <si>
    <t>2024 ESG Data and Frameworks pack, Employees tab
Additional information:
The majority of our workers are recognised employees of ANZ, rather than contractors.</t>
  </si>
  <si>
    <t>2-8-c</t>
  </si>
  <si>
    <t>Describe significant fluctuations in the number of workers who are not employees during the reporting period and between reporting periods</t>
  </si>
  <si>
    <r>
      <t>2024 ESG Supplement</t>
    </r>
    <r>
      <rPr>
        <sz val="11"/>
        <rFont val="Verdana"/>
        <family val="2"/>
      </rPr>
      <t>, Attracting and retaining employees (p.69)</t>
    </r>
    <r>
      <rPr>
        <sz val="11"/>
        <color theme="1"/>
        <rFont val="Verdana"/>
        <family val="2"/>
      </rPr>
      <t xml:space="preserve">
2024 ESG Data and Frameworks Pack, Employees tab</t>
    </r>
  </si>
  <si>
    <t>3. Governance</t>
  </si>
  <si>
    <r>
      <rPr>
        <b/>
        <sz val="11"/>
        <color rgb="FF1D164C"/>
        <rFont val="Verdana"/>
        <family val="2"/>
      </rPr>
      <t>2-9: Governance structure and composition</t>
    </r>
    <r>
      <rPr>
        <sz val="11"/>
        <color rgb="FF1D164C"/>
        <rFont val="Verdana"/>
        <family val="2"/>
      </rPr>
      <t xml:space="preserve">
The organisation shall:</t>
    </r>
  </si>
  <si>
    <t>2-9-a</t>
  </si>
  <si>
    <t>Describe governance structure, including committees of the highest governance body</t>
  </si>
  <si>
    <t>2024 Corporate Governance Statement - anz.com.au/corporategovernance 
2024 Annual Report, Governance (p.18-31)
2024 ESG Supplement, ESG governance and risk management (p.9-11)
2024 Climate-related Financial Disclosures, Governance (p.13-18)</t>
  </si>
  <si>
    <t>2-9-b</t>
  </si>
  <si>
    <t>List the committees of the highest governance body that are responsible for decision-making on and overseeing the management of the organisation's impacts on the economy, environment and people</t>
  </si>
  <si>
    <t>2-9-c
Describe the composition of the highest governance body and its committees by:</t>
  </si>
  <si>
    <t>(i) executive and non-executive members</t>
  </si>
  <si>
    <t xml:space="preserve">2024 Annual Report, Governance (p.18-31)
2024 Corporate Governance Statement (p.2-9, 13-16)
</t>
  </si>
  <si>
    <t>2-9-c-vi
2-9-c-viii</t>
  </si>
  <si>
    <t>Membership of under-represented social groups and stakeholder representation are not currently reported.</t>
  </si>
  <si>
    <t>(ii) independence</t>
  </si>
  <si>
    <t>(iii) tenure of members on the governance body</t>
  </si>
  <si>
    <t>(iv) number of other significant positions and commitments held by each member, and the nature of the commitments</t>
  </si>
  <si>
    <t>(v) gender</t>
  </si>
  <si>
    <t>(vi) under-represented social groups</t>
  </si>
  <si>
    <t>(vii) competencies relevant to the impacts of the organisation</t>
  </si>
  <si>
    <t>(viii) stakeholder representation</t>
  </si>
  <si>
    <r>
      <rPr>
        <b/>
        <sz val="11"/>
        <color rgb="FF1D164C"/>
        <rFont val="Verdana"/>
        <family val="2"/>
      </rPr>
      <t>2-10: Nomination and slection of the highest governance body</t>
    </r>
    <r>
      <rPr>
        <sz val="11"/>
        <color rgb="FF1D164C"/>
        <rFont val="Verdana"/>
        <family val="2"/>
      </rPr>
      <t xml:space="preserve">
The organisation shall:</t>
    </r>
  </si>
  <si>
    <t>2-10-a</t>
  </si>
  <si>
    <t>Describe the nomination and selection processes for the highest governance body and its committees</t>
  </si>
  <si>
    <t>2024 Corporate Governance Statement (p.7-8)</t>
  </si>
  <si>
    <t>2-10-b
Describe the criteria used for nominating and selecting highest governance body members, including whether and how the following are taken into consideration:</t>
  </si>
  <si>
    <t>(i) views of stakeholders (including shareholders)</t>
  </si>
  <si>
    <t>(ii) diversity</t>
  </si>
  <si>
    <t>(iii) independence</t>
  </si>
  <si>
    <t>(iv) competencies relevant to the impacts of the organisation</t>
  </si>
  <si>
    <r>
      <rPr>
        <b/>
        <sz val="11"/>
        <color rgb="FF1D164C"/>
        <rFont val="Verdana"/>
        <family val="2"/>
      </rPr>
      <t>2-11: Chair of the highest governance body</t>
    </r>
    <r>
      <rPr>
        <sz val="11"/>
        <color rgb="FF1D164C"/>
        <rFont val="Verdana"/>
        <family val="2"/>
      </rPr>
      <t xml:space="preserve">
The organisation shall:</t>
    </r>
  </si>
  <si>
    <t>2-11-a</t>
  </si>
  <si>
    <t>Report whether the chair of the highest governance body is also a senior executive in the organisation</t>
  </si>
  <si>
    <t>Chair of the ANZ Board is an independent non executive director.
2024 Annual Report, Directors' Report (p.90-92)
2024 Corporate Governance Statement (p.6)</t>
  </si>
  <si>
    <t>2-11-b</t>
  </si>
  <si>
    <t>If the chair is also a senior executive, explain their function within the organisation's management, the reasons for this arrangement and how conflicts of interest are prevented and mitigated</t>
  </si>
  <si>
    <t>N/A</t>
  </si>
  <si>
    <t>Not applicable, see response to 2-11-a</t>
  </si>
  <si>
    <r>
      <rPr>
        <b/>
        <sz val="11"/>
        <color rgb="FF1D164C"/>
        <rFont val="Verdana"/>
        <family val="2"/>
      </rPr>
      <t>2-12: Role of the highest governance body in overseeing the management of impacts</t>
    </r>
    <r>
      <rPr>
        <sz val="11"/>
        <color rgb="FF1D164C"/>
        <rFont val="Verdana"/>
        <family val="2"/>
      </rPr>
      <t xml:space="preserve">
The organisation shall:</t>
    </r>
  </si>
  <si>
    <t>2-12-a</t>
  </si>
  <si>
    <t>Describe the role of the highest governance body and of senior executives in developing, approving, and updating the organisation's purpose, value or mission statements, strategies, policies and goals related to sustainable development</t>
  </si>
  <si>
    <r>
      <rPr>
        <sz val="11"/>
        <rFont val="Verdana"/>
        <family val="2"/>
      </rPr>
      <t>2024 Corporate Governance Statement (p.5)</t>
    </r>
    <r>
      <rPr>
        <sz val="11"/>
        <color rgb="FFFF0000"/>
        <rFont val="Verdana"/>
        <family val="2"/>
      </rPr>
      <t xml:space="preserve">
</t>
    </r>
    <r>
      <rPr>
        <sz val="11"/>
        <rFont val="Verdana"/>
        <family val="2"/>
      </rPr>
      <t>2024 Annual Report, Governance (p.18-31)</t>
    </r>
    <r>
      <rPr>
        <sz val="11"/>
        <color rgb="FFFF0000"/>
        <rFont val="Verdana"/>
        <family val="2"/>
      </rPr>
      <t xml:space="preserve">
</t>
    </r>
    <r>
      <rPr>
        <sz val="11"/>
        <color theme="1"/>
        <rFont val="Verdana"/>
        <family val="2"/>
      </rPr>
      <t>2024 ESG Supplement, ESG governance and risk management (p.9-11)
2024 Climate-related Financial Disclosures, Governance (p.13-18)</t>
    </r>
  </si>
  <si>
    <t>2-12-b
Describe the role of highest governance body in overseeing the organisation's due diligence and other processes to identify and management the organisation's impacts on the economy, environment and people, including:</t>
  </si>
  <si>
    <t>(i) whether and how the highest governance body engages with stakeholders to support these processes</t>
  </si>
  <si>
    <t>2024 Annual Report, Risk management (p.26-31)
2024 ESG Supplement, ESG governance and risk management (p.9-11)
2024 ESG Supplement, What matters most to our stakeholders (p.12-14)
2024 ESG Supplement, Stakeholder engagement (p.15-17)</t>
  </si>
  <si>
    <t>(ii) how the highest governance body considers the outcomes of these processes</t>
  </si>
  <si>
    <t>2-12-c</t>
  </si>
  <si>
    <t xml:space="preserve">Describe the role of the highest governance body in reviewing the effectiveness of the organisation's processes as described in 2-12-b, and report the frequency of this review </t>
  </si>
  <si>
    <r>
      <rPr>
        <b/>
        <sz val="11"/>
        <color rgb="FF1D164C"/>
        <rFont val="Verdana"/>
        <family val="2"/>
      </rPr>
      <t>2-13: Delegation of responsibility for managing impacts</t>
    </r>
    <r>
      <rPr>
        <sz val="11"/>
        <color rgb="FF1D164C"/>
        <rFont val="Verdana"/>
        <family val="2"/>
      </rPr>
      <t xml:space="preserve">
The organisation shall:</t>
    </r>
  </si>
  <si>
    <t>2-13-a
Describe how highest governance body delegated responsibility for managing the organisation's impacts on the economy, environment and people, including:</t>
  </si>
  <si>
    <t>(i) whether it has appointed any senior executives with responsibility for the management of impacts</t>
  </si>
  <si>
    <t>2024 ESG Supplement, ESG governance and risk management (p.9-11)
2024 Climate-related Financial Disclosures, Governance (p.13-18)</t>
  </si>
  <si>
    <t>(ii) whether it has delegated responsibility for the management of impacts to other employees</t>
  </si>
  <si>
    <t>2-13-b</t>
  </si>
  <si>
    <t>Describe the process and frequency for senior executives or other employees to report back to the highest governance body on the management of the organisation's impacts on the economy, environment and people</t>
  </si>
  <si>
    <r>
      <rPr>
        <sz val="11"/>
        <rFont val="Verdana"/>
        <family val="2"/>
      </rPr>
      <t>2024 Annual Report, Directors' report (p.90-92)</t>
    </r>
    <r>
      <rPr>
        <sz val="11"/>
        <color rgb="FFFF0000"/>
        <rFont val="Verdana"/>
        <family val="2"/>
      </rPr>
      <t xml:space="preserve">
</t>
    </r>
    <r>
      <rPr>
        <sz val="11"/>
        <rFont val="Verdana"/>
        <family val="2"/>
      </rPr>
      <t xml:space="preserve">2024 Corporate Governance Statement (p.13-16)
</t>
    </r>
    <r>
      <rPr>
        <sz val="11"/>
        <color theme="1"/>
        <rFont val="Verdana"/>
        <family val="2"/>
      </rPr>
      <t>2024 ESG Supplement, ESG governance and risk management (p.9-11)</t>
    </r>
  </si>
  <si>
    <r>
      <rPr>
        <b/>
        <sz val="11"/>
        <color rgb="FF1D164C"/>
        <rFont val="Verdana"/>
        <family val="2"/>
      </rPr>
      <t>2-14: Role of the highest governance body in sustainability reporting</t>
    </r>
    <r>
      <rPr>
        <sz val="11"/>
        <color rgb="FF1D164C"/>
        <rFont val="Verdana"/>
        <family val="2"/>
      </rPr>
      <t xml:space="preserve">
The organisation shall:</t>
    </r>
  </si>
  <si>
    <t>2-14-a</t>
  </si>
  <si>
    <t>Report whether the highest governance body is responsible for reviewing and approving the reported information, including the  organization’s material topics, and if so, describe the process for reviewing and approving the information</t>
  </si>
  <si>
    <t>The Ethics, Environment, Social &amp; Governance Committee (an ANZ Board subcommittee) has final approval of the ESG reporting suite. The EESG Committee Charter is available at https://www.anz.com/content/dam/anzcom/shareholder/ANZGHL-Ethics-Environment-Social-and-Governance-Committee-Charter.pdf
2024 ESG Supplement, ESG governance and risk management (p.9-11) and What matters most to our stakeholders (p.12-14)
2024 Climate-related Financial Disclosures, Governance (p.13-18)</t>
  </si>
  <si>
    <t>2-14-b</t>
  </si>
  <si>
    <t>If the highest governance body is not responsible for reviewing and approving the reported information, including the organization’s material topics, explain the reason for this</t>
  </si>
  <si>
    <t>Not applicable, see response to 2-14-a</t>
  </si>
  <si>
    <r>
      <rPr>
        <b/>
        <sz val="11"/>
        <color rgb="FF1D164C"/>
        <rFont val="Verdana"/>
        <family val="2"/>
      </rPr>
      <t>2-15: Conflicts of interest</t>
    </r>
    <r>
      <rPr>
        <sz val="11"/>
        <color rgb="FF1D164C"/>
        <rFont val="Verdana"/>
        <family val="2"/>
      </rPr>
      <t xml:space="preserve">
The organisation shall:</t>
    </r>
  </si>
  <si>
    <t>2-15-a</t>
  </si>
  <si>
    <t>Describe the processes for the highest governance body to ensure that conflicts of interest are prevented and mitigated</t>
  </si>
  <si>
    <t>2024 Corporate Governance Statement (p.9)</t>
  </si>
  <si>
    <t>2-15-b
Report whether conflicts of interest are disclosed to stakeholders, including at a minimum, conflicts of interest relating to:</t>
  </si>
  <si>
    <t>(i) cross-board membership</t>
  </si>
  <si>
    <t>(ii) cross-shareholding with suppliers and other stakeholders</t>
  </si>
  <si>
    <t>(iii) existence of controlling shareholders</t>
  </si>
  <si>
    <t>(iv) related parties, their relationships, transactions and outstanding balances</t>
  </si>
  <si>
    <r>
      <rPr>
        <b/>
        <sz val="11"/>
        <color rgb="FF1D164C"/>
        <rFont val="Verdana"/>
        <family val="2"/>
      </rPr>
      <t>2-16: Communication of critical concerns</t>
    </r>
    <r>
      <rPr>
        <sz val="11"/>
        <color rgb="FF1D164C"/>
        <rFont val="Verdana"/>
        <family val="2"/>
      </rPr>
      <t xml:space="preserve">
The organisation shall:</t>
    </r>
  </si>
  <si>
    <t>2-16-a</t>
  </si>
  <si>
    <t>Describe whether and how critical concerns are communicated to the highest governance body</t>
  </si>
  <si>
    <r>
      <rPr>
        <sz val="11"/>
        <rFont val="Verdana"/>
        <family val="2"/>
      </rPr>
      <t>2024 Annual Report, Governance (p.18-31)</t>
    </r>
    <r>
      <rPr>
        <sz val="11"/>
        <color rgb="FFFF0000"/>
        <rFont val="Verdana"/>
        <family val="2"/>
      </rPr>
      <t xml:space="preserve">
</t>
    </r>
    <r>
      <rPr>
        <sz val="11"/>
        <rFont val="Verdana"/>
        <family val="2"/>
      </rPr>
      <t>2024 Annual Report, Risk management (p.26-31)</t>
    </r>
    <r>
      <rPr>
        <sz val="11"/>
        <color rgb="FFFF0000"/>
        <rFont val="Verdana"/>
        <family val="2"/>
      </rPr>
      <t xml:space="preserve">
</t>
    </r>
    <r>
      <rPr>
        <sz val="11"/>
        <color theme="1"/>
        <rFont val="Verdana"/>
        <family val="2"/>
      </rPr>
      <t xml:space="preserve">2024 ESG Supplement, ESG governance and risk management (p.9-11)
</t>
    </r>
    <r>
      <rPr>
        <sz val="11"/>
        <rFont val="Verdana"/>
        <family val="2"/>
      </rPr>
      <t>2024 Corporate Governance Statement, (p.19)</t>
    </r>
  </si>
  <si>
    <t>2-16-b</t>
  </si>
  <si>
    <t>Report the total number and the nature of critical concerns that were communicated to the highest governance body during the reporting period</t>
  </si>
  <si>
    <t>The number of critical concerns communicated is subject to confidentiality constraints.</t>
  </si>
  <si>
    <r>
      <rPr>
        <b/>
        <sz val="11"/>
        <color rgb="FF1D164C"/>
        <rFont val="Verdana"/>
        <family val="2"/>
      </rPr>
      <t>2-17: Collective knowledge of the highest governance body</t>
    </r>
    <r>
      <rPr>
        <sz val="11"/>
        <color rgb="FF1D164C"/>
        <rFont val="Verdana"/>
        <family val="2"/>
      </rPr>
      <t xml:space="preserve">
The organisation shall:</t>
    </r>
  </si>
  <si>
    <t>2-17-a</t>
  </si>
  <si>
    <t>Report measures taken to advance the collective knowledge, skills, and experience of the highest governance body on sustainable development</t>
  </si>
  <si>
    <r>
      <rPr>
        <sz val="11"/>
        <rFont val="Verdana"/>
        <family val="2"/>
      </rPr>
      <t>2024 Annual Report, Directors' qualifications, experience and special responsibilities (p.19)</t>
    </r>
    <r>
      <rPr>
        <sz val="11"/>
        <color rgb="FFFF0000"/>
        <rFont val="Verdana"/>
        <family val="2"/>
      </rPr>
      <t xml:space="preserve">
</t>
    </r>
    <r>
      <rPr>
        <sz val="11"/>
        <rFont val="Verdana"/>
        <family val="2"/>
      </rPr>
      <t>2024 Corporate Governance Statement, Board skills and experience (p.9)</t>
    </r>
    <r>
      <rPr>
        <sz val="11"/>
        <color rgb="FFFF0000"/>
        <rFont val="Verdana"/>
        <family val="2"/>
      </rPr>
      <t xml:space="preserve">
</t>
    </r>
    <r>
      <rPr>
        <sz val="11"/>
        <rFont val="Verdana"/>
        <family val="2"/>
      </rPr>
      <t xml:space="preserve">2024 Corporate Governance Statement, Continuing education for directors (p.11)
2024 ESG Supplement, ESG governance and risk management (p.9-11)
</t>
    </r>
    <r>
      <rPr>
        <sz val="11"/>
        <color theme="1"/>
        <rFont val="Verdana"/>
        <family val="2"/>
      </rPr>
      <t>2024 Climate-related Financial Disclosures, Governance (p.13-18)</t>
    </r>
  </si>
  <si>
    <r>
      <rPr>
        <b/>
        <sz val="11"/>
        <color rgb="FF1D164C"/>
        <rFont val="Verdana"/>
        <family val="2"/>
      </rPr>
      <t>2-18: Evaluation of the performance of the highest governance body</t>
    </r>
    <r>
      <rPr>
        <sz val="11"/>
        <color rgb="FF1D164C"/>
        <rFont val="Verdana"/>
        <family val="2"/>
      </rPr>
      <t xml:space="preserve">
The organisation shall:</t>
    </r>
  </si>
  <si>
    <t>2-18-a</t>
  </si>
  <si>
    <t>Describe the processes for evaluating the performance of the highest governance body in overseeing the management of the organization’s impacts on the economy, environment, and people</t>
  </si>
  <si>
    <t>2024 Corporate Governance Statement, Performance evaluation (p.10)</t>
  </si>
  <si>
    <t>2-18-b</t>
  </si>
  <si>
    <t>Report whether the evaluations are independent or not, and the frequency of the evaluations</t>
  </si>
  <si>
    <t>2-18-c</t>
  </si>
  <si>
    <t>Describe actions taken in response to the evaluations, including changes to the composition of the highest governance body and organizational practices</t>
  </si>
  <si>
    <r>
      <rPr>
        <b/>
        <sz val="11"/>
        <color rgb="FF1D164C"/>
        <rFont val="Verdana"/>
        <family val="2"/>
      </rPr>
      <t>2-19: Remuneration policies</t>
    </r>
    <r>
      <rPr>
        <sz val="11"/>
        <color rgb="FF1D164C"/>
        <rFont val="Verdana"/>
        <family val="2"/>
      </rPr>
      <t xml:space="preserve">
The organisation shall:</t>
    </r>
  </si>
  <si>
    <t>2-19-a
Describe the remuneration policies for members of the highest governance body and senior executives, including:</t>
  </si>
  <si>
    <t>(i) fixed pay and variable pay</t>
  </si>
  <si>
    <r>
      <rPr>
        <sz val="11"/>
        <rFont val="Verdana"/>
        <family val="2"/>
      </rPr>
      <t>2024 Annual Report, Remuneration Report (p.48-89)</t>
    </r>
    <r>
      <rPr>
        <sz val="11"/>
        <color theme="1"/>
        <rFont val="Verdana"/>
        <family val="2"/>
      </rPr>
      <t xml:space="preserve">
2024 ESG Supplement, ESG governance and risk management (p.9-11)
2024 Climate-related Financial Disclosures, Governance (p.13-18)</t>
    </r>
  </si>
  <si>
    <t>(ii) sign-on bonuses or recruitment incentive payments</t>
  </si>
  <si>
    <t>(iii) termination payments</t>
  </si>
  <si>
    <t>(iv) clawbacks</t>
  </si>
  <si>
    <t>(v) retirement benefits</t>
  </si>
  <si>
    <t>2-19-b</t>
  </si>
  <si>
    <t>Describe how the remuneration policies for members of the highest governance body and senior executives relate to their objectives and performance in relation to the management of the organization’s impacts on the economy, environment, and people</t>
  </si>
  <si>
    <r>
      <rPr>
        <b/>
        <sz val="11"/>
        <color rgb="FF1D164C"/>
        <rFont val="Verdana"/>
        <family val="2"/>
      </rPr>
      <t>2-20: Process to determine remuneration</t>
    </r>
    <r>
      <rPr>
        <sz val="11"/>
        <color rgb="FF1D164C"/>
        <rFont val="Verdana"/>
        <family val="2"/>
      </rPr>
      <t xml:space="preserve">
The organisation shall:</t>
    </r>
  </si>
  <si>
    <t>2-20-a
Describe the process for designing its remuneration policies and for determining
remuneration, including</t>
  </si>
  <si>
    <t>(i) whether independent highest governance body members or an independent remuneration committee oversees the process for determining remuneration</t>
  </si>
  <si>
    <t>2024 Annual Report, Remuneration Report (p.48-89)</t>
  </si>
  <si>
    <t>(ii) how the views of stakeholders (including shareholders) regarding remuneration are sought and taken into consideration</t>
  </si>
  <si>
    <t>(iii) whether remuneration consultants are involved in determining remuneration and, if so, whether they are independent of the organization, its highest governance body and senior executives</t>
  </si>
  <si>
    <t>2024 Annual Report (p.48-89), Remuneration Report (Section 8.1.4)</t>
  </si>
  <si>
    <t>2-20-b</t>
  </si>
  <si>
    <t>Report the results of votes of stakeholders (including shareholders) on remuneration policies and proposals, if applicable</t>
  </si>
  <si>
    <t>https://www.anz.com/content/dam/anzcom/shareholder/2023-AGM-meeting-results.pdf</t>
  </si>
  <si>
    <r>
      <rPr>
        <b/>
        <sz val="11"/>
        <color rgb="FF1D164C"/>
        <rFont val="Verdana"/>
        <family val="2"/>
      </rPr>
      <t>2-21: Annual total compensation ratio</t>
    </r>
    <r>
      <rPr>
        <sz val="11"/>
        <color rgb="FF1D164C"/>
        <rFont val="Verdana"/>
        <family val="2"/>
      </rPr>
      <t xml:space="preserve">
The organisation shall:</t>
    </r>
  </si>
  <si>
    <t>2-21-a</t>
  </si>
  <si>
    <t>Report the ratio of the annual total compensation for the organization’s highest-paid individual to the median annual total compensation for all employees (excluding the highest-paid individual)</t>
  </si>
  <si>
    <t>2-21</t>
  </si>
  <si>
    <t>ANZ does not publicly report ratios based on individual compensation or make pay decisions based on these ratios. We consider this data confidential.
We provide detailed disclosures on remuneration in the 2024 Annual Report, Remuneration Report (p.48-89).</t>
  </si>
  <si>
    <t>2-21-b</t>
  </si>
  <si>
    <t>Report the ratio of the percentage increase in annual total compensation for the organization’s highest-paid individual to the median percentage increase in annual total compensation for all employees (excluding the highest-paid individual)</t>
  </si>
  <si>
    <t>2-21-c</t>
  </si>
  <si>
    <t>Report contextual information necessary to understand the data and how the data has been compiled</t>
  </si>
  <si>
    <t>4. Strategy, policies and practices</t>
  </si>
  <si>
    <r>
      <rPr>
        <b/>
        <sz val="11"/>
        <color rgb="FF1D164C"/>
        <rFont val="Verdana"/>
        <family val="2"/>
      </rPr>
      <t>2-22: Statement on sustainable development strategy</t>
    </r>
    <r>
      <rPr>
        <sz val="11"/>
        <color rgb="FF1D164C"/>
        <rFont val="Verdana"/>
        <family val="2"/>
      </rPr>
      <t xml:space="preserve">
The organisation shall: </t>
    </r>
  </si>
  <si>
    <t>2-22-a</t>
  </si>
  <si>
    <t>Report a statement from the highest governance body or most senior executive of the organization about the relevance of sustainable development to the organization and its strategy for contributing to sustainable development</t>
  </si>
  <si>
    <t>2024 Annual Report, Chairman's message (p.4)
2024 ESG Supplement, About our business (p.8)</t>
  </si>
  <si>
    <r>
      <rPr>
        <b/>
        <sz val="11"/>
        <color rgb="FF1D164C"/>
        <rFont val="Verdana"/>
        <family val="2"/>
      </rPr>
      <t>2-23: Policy commitments</t>
    </r>
    <r>
      <rPr>
        <sz val="11"/>
        <color rgb="FF1D164C"/>
        <rFont val="Verdana"/>
        <family val="2"/>
      </rPr>
      <t xml:space="preserve">
The organisation shall: </t>
    </r>
  </si>
  <si>
    <t>2-23-a
Describe its policy commitments for responsible business conduct, including:</t>
  </si>
  <si>
    <t>(i) the authoritative intergovernmental instruments that the commitments reference</t>
  </si>
  <si>
    <r>
      <t xml:space="preserve">ANZ </t>
    </r>
    <r>
      <rPr>
        <sz val="11"/>
        <rFont val="Verdana"/>
        <family val="2"/>
      </rPr>
      <t>Human Rights Statement - anz.com.au/human-rights
ANZ Bank Group assesses and manages potential social and environmental impacts of our lending decisions through the application of our Social and Environmental Risk Policy, Social and Environmental Risk Standard, including specific requirements for ‘sensitive sectors’</t>
    </r>
    <r>
      <rPr>
        <vertAlign val="superscript"/>
        <sz val="11"/>
        <rFont val="Verdana"/>
        <family val="2"/>
      </rPr>
      <t>1</t>
    </r>
    <r>
      <rPr>
        <sz val="11"/>
        <rFont val="Verdana"/>
        <family val="2"/>
      </rPr>
      <t xml:space="preserve"> and the new Climate Risk Standard (collectively, Standards). 1. </t>
    </r>
    <r>
      <rPr>
        <sz val="11"/>
        <color rgb="FF000000"/>
        <rFont val="Verdana"/>
        <family val="2"/>
      </rPr>
      <t>Available here at anz.com.au/social-and-environmental-risk-management.</t>
    </r>
  </si>
  <si>
    <t>(ii) whether the commitments stipulate conducting due diligence</t>
  </si>
  <si>
    <t>2024 ESG Supplement, Code of Conduct (p.24)
2024 ESG Supplement, Social and Environmental Risk Management (p.52-54)
2024 Climate-related Financial Disclosures, Risk management (p.41-51)                                                                                           
2024 Climate-related Financial Disclosures, Governance - Energy Transaction Escalation Process (p.16)</t>
  </si>
  <si>
    <t>(iii) whether the commitments stipulate applying the precautionary principle</t>
  </si>
  <si>
    <t>ANZ applies the precautionary principle in our approach to sustainability risks. Our Social and Environmental Risk Policy and Climate Change Commitment are consistent with the precautionary principle. 
We are also a signatory to the United Nations Global Compact, in which principle 7 refers to the precautionary principle - https://unglobalcompact.org/what-is-gc/mission/principles/principle-7.</t>
  </si>
  <si>
    <t>(iv) whether the commitments stipulate respecting human rights</t>
  </si>
  <si>
    <r>
      <rPr>
        <sz val="11"/>
        <rFont val="Verdana"/>
        <family val="2"/>
      </rPr>
      <t>ANZ Human Rights Statement - anz.com.au/human-rights</t>
    </r>
    <r>
      <rPr>
        <sz val="11"/>
        <color theme="1"/>
        <rFont val="Verdana"/>
        <family val="2"/>
      </rPr>
      <t xml:space="preserve">
2024 ESG Supplement, Code of Conduct (p.24)
2024 ESG Supplement, Our approach to human rights (p.59-60)</t>
    </r>
  </si>
  <si>
    <t>2-23-b
Describe its specific policy commitment to respect human rights, including:</t>
  </si>
  <si>
    <t>(i) the internationally recognized human rights that the commitment covers</t>
  </si>
  <si>
    <r>
      <rPr>
        <sz val="11"/>
        <rFont val="Verdana"/>
        <family val="2"/>
      </rPr>
      <t>ANZ Human Rights Statement - anz.com.au/human-rights</t>
    </r>
    <r>
      <rPr>
        <sz val="11"/>
        <color theme="1"/>
        <rFont val="Verdana"/>
        <family val="2"/>
      </rPr>
      <t xml:space="preserve">
2023 Modern Slavery Statement - anz.com.au/human-rights
2024 ESG Supplement, Our approach to human rights (p.59-60)</t>
    </r>
  </si>
  <si>
    <t>(ii) the categories of stakeholders, including at-risk or vulnerable groups, that the organisation gives particular attention to in the commitment</t>
  </si>
  <si>
    <t>2-23-c</t>
  </si>
  <si>
    <t>Provide links to the policy commitments if publicly available, or, if the policy commitments are not publicly available, explain the reason for this</t>
  </si>
  <si>
    <t>ANZ Human Rights Statement - anz.com.au/human-rights</t>
  </si>
  <si>
    <t>2-23-d</t>
  </si>
  <si>
    <t>Report the level at which each of the policy commitments was approved within the organisation, including whether this is the most senior level</t>
  </si>
  <si>
    <t>2-23-e</t>
  </si>
  <si>
    <t>Report the extent to which the policy commitments apply to the organisation’s activities and to its business relationships</t>
  </si>
  <si>
    <t>2-23-f</t>
  </si>
  <si>
    <t>Describe how the policy commitments are communicated to workers, business partners, and other relevant parties</t>
  </si>
  <si>
    <r>
      <rPr>
        <b/>
        <sz val="11"/>
        <color rgb="FF1D164C"/>
        <rFont val="Verdana"/>
        <family val="2"/>
      </rPr>
      <t>2-24: Embedding policy commitments</t>
    </r>
    <r>
      <rPr>
        <sz val="11"/>
        <color rgb="FF1D164C"/>
        <rFont val="Verdana"/>
        <family val="2"/>
      </rPr>
      <t xml:space="preserve">
The organisation shall: </t>
    </r>
  </si>
  <si>
    <t>2-24-a
Describe how it embeds each of its policy commitments for responsible business conducts through its activities and business relationships, including:</t>
  </si>
  <si>
    <t>(i) how it allocates responsibility to implement the commitments across different levels within the organisation</t>
  </si>
  <si>
    <r>
      <rPr>
        <sz val="11"/>
        <rFont val="Verdana"/>
        <family val="2"/>
      </rPr>
      <t>ANZ Human Rights Statement - anz.com.au/human-rights</t>
    </r>
    <r>
      <rPr>
        <sz val="11"/>
        <color theme="1"/>
        <rFont val="Verdana"/>
        <family val="2"/>
      </rPr>
      <t xml:space="preserve">
2023 Modern Slavery Statement - anz.com.au/human-rights
2024 ESG Supplement, Managing ESG risks and opportunities in our supply chain (p.56-57)
2024 ESG Supplement, Our approach to human rights (p.59-60)
2024 ESG Supplement, Encouraging our people to speak up (p.25)
2024 ESG Supplement, Social and Environmental Risk Management (p.52-54)</t>
    </r>
  </si>
  <si>
    <t>(ii) how it integrates the commitments into organisational strategies, operational policies, and operational procedures</t>
  </si>
  <si>
    <t>(iii) how it implements its commitments with and through its business relationships</t>
  </si>
  <si>
    <t>(iv) training it provides on implementing the commitments</t>
  </si>
  <si>
    <r>
      <rPr>
        <b/>
        <sz val="11"/>
        <color rgb="FF1D164C"/>
        <rFont val="Verdana"/>
        <family val="2"/>
      </rPr>
      <t>2-25: Processes to remediate negative impacts</t>
    </r>
    <r>
      <rPr>
        <sz val="11"/>
        <color rgb="FF1D164C"/>
        <rFont val="Verdana"/>
        <family val="2"/>
      </rPr>
      <t xml:space="preserve">
The organisation shall: </t>
    </r>
  </si>
  <si>
    <t>2-25-a</t>
  </si>
  <si>
    <t>Describe its commitments to provide for or cooperate in the remediation of negative impacts it identifies it has caused or contributed to</t>
  </si>
  <si>
    <r>
      <t xml:space="preserve">2023 Modern Slavery Statement - anz.com.au/human-rights
</t>
    </r>
    <r>
      <rPr>
        <sz val="11"/>
        <rFont val="Verdana"/>
        <family val="2"/>
      </rPr>
      <t xml:space="preserve">ANZ Human Rights Statement -anz.com.au/human-rights </t>
    </r>
    <r>
      <rPr>
        <sz val="11"/>
        <color theme="1"/>
        <rFont val="Verdana"/>
        <family val="2"/>
      </rPr>
      <t xml:space="preserve">
2024 ESG Supplement, Our approach to human rights, ANZ Human Rights Grievance Mechanism (p.59) - anz.com.au/human-rights
</t>
    </r>
  </si>
  <si>
    <t>2-25-b</t>
  </si>
  <si>
    <t>Describe its approach to identify and address grievances, including the grievance mechanisms it has established or participates in</t>
  </si>
  <si>
    <t>2-25-c</t>
  </si>
  <si>
    <t>Describe other processes by which it provides for or cooperates in the remediation of negative impacts that it identifies it has caused or contributed to</t>
  </si>
  <si>
    <t>2-25-d</t>
  </si>
  <si>
    <t>Describe how the stakeholders who are the intended users of the grievance mechanisms are involved in the design, review, operation, and improvement of these mechanisms</t>
  </si>
  <si>
    <t xml:space="preserve">2024 ESG Supplement, Our approach to human rights, ANZ Human Rights Grievance Mechanism (p.59)
</t>
  </si>
  <si>
    <t>2-25-e</t>
  </si>
  <si>
    <t>Describe how the organization tracks the effectiveness of the grievance mechanisms and other remediation processes, and report examples of their effectiveness, including stakeholder feedback</t>
  </si>
  <si>
    <r>
      <rPr>
        <b/>
        <sz val="11"/>
        <color rgb="FF1D164C"/>
        <rFont val="Verdana"/>
        <family val="2"/>
      </rPr>
      <t>2-26: Mechanisms for seeking advice and raising concerns</t>
    </r>
    <r>
      <rPr>
        <sz val="11"/>
        <color rgb="FF1D164C"/>
        <rFont val="Verdana"/>
        <family val="2"/>
      </rPr>
      <t xml:space="preserve">
The organisation shall: </t>
    </r>
  </si>
  <si>
    <t>2-26-a
Describe the mechanisms for individuals to:</t>
  </si>
  <si>
    <t>(i) Seek advice on implementing the organisation's policies and practices for responsible business conduct</t>
  </si>
  <si>
    <t>ANZ Code of Conduct - https://www.anz.com.au/about-us/esg/fair-responsible-banking/culture-conduct/
2024 ESG Supplement, Our approach to human rights, ANZ Human Rights Grievance Mechanism (p.59)
2024 ESG Supplement, Resolving customer complaints fairly (p.47)</t>
  </si>
  <si>
    <t xml:space="preserve">(ii) Raise concerns about the organisation's business conduct </t>
  </si>
  <si>
    <t>2024 ESG Supplement, Improving conduct and culture, Encouraging our people to speak up (p.25)</t>
  </si>
  <si>
    <r>
      <rPr>
        <b/>
        <sz val="11"/>
        <color rgb="FF1D164C"/>
        <rFont val="Verdana"/>
        <family val="2"/>
      </rPr>
      <t>2-27: Compliance with laws and regulations</t>
    </r>
    <r>
      <rPr>
        <sz val="11"/>
        <color rgb="FF1D164C"/>
        <rFont val="Verdana"/>
        <family val="2"/>
      </rPr>
      <t xml:space="preserve">
The organisation shall: </t>
    </r>
  </si>
  <si>
    <t>2-27-a
Report the total number of significant instances of non-compliance with laws and
regulations during the reporting period, and a breakdown of this total by:</t>
  </si>
  <si>
    <t>(i) instances for which fines were incurred</t>
  </si>
  <si>
    <t>2024 Annual Report, Directors' Report (p.90-92)
2024 Annual Report, Commitments, Contingent Liabilities and Contingent Assets (p.205-207)</t>
  </si>
  <si>
    <t>(ii) instances for which non-monetary sanctions were incurred</t>
  </si>
  <si>
    <t>2-27-b
Report the total number and the monetary value of fines for instances of noncompliance
with laws and regulations that were paid during the reporting period, and a
breakdown of this total by:</t>
  </si>
  <si>
    <t>(i) fines for instances of non-compliance with laws and regulations that occurred in
the current reporting period</t>
  </si>
  <si>
    <t>(ii) fines for instances of non-compliance with laws and regulations that occurred in
previous reporting periods</t>
  </si>
  <si>
    <t>2-27-c</t>
  </si>
  <si>
    <t>Describe the significant instances of non-compliance</t>
  </si>
  <si>
    <t>2-27-d</t>
  </si>
  <si>
    <t>Describe how it has determined significant instances of non-compliance</t>
  </si>
  <si>
    <r>
      <rPr>
        <b/>
        <sz val="11"/>
        <color rgb="FF1D164C"/>
        <rFont val="Verdana"/>
        <family val="2"/>
      </rPr>
      <t>2-28: Membership associations</t>
    </r>
    <r>
      <rPr>
        <sz val="11"/>
        <color rgb="FF1D164C"/>
        <rFont val="Verdana"/>
        <family val="2"/>
      </rPr>
      <t xml:space="preserve">
The organisation shall:</t>
    </r>
  </si>
  <si>
    <t>2-28-a</t>
  </si>
  <si>
    <t>Report industry associations, other membership associations, and national or international advocacy organizations in which it participates in a significant role</t>
  </si>
  <si>
    <r>
      <rPr>
        <sz val="11"/>
        <rFont val="Verdana"/>
        <family val="2"/>
      </rPr>
      <t>2024 ESG Supplement, Stakeholder engagement (p.15-17)</t>
    </r>
    <r>
      <rPr>
        <sz val="11"/>
        <color rgb="FFFF0000"/>
        <rFont val="Verdana"/>
        <family val="2"/>
      </rPr>
      <t xml:space="preserve">
</t>
    </r>
    <r>
      <rPr>
        <sz val="11"/>
        <color theme="1"/>
        <rFont val="Verdana"/>
        <family val="2"/>
      </rPr>
      <t>2024 Climate-related Financial Disclosures, Stakeholder engagement and collaboration (p.38-40)</t>
    </r>
  </si>
  <si>
    <t>5. Stakeholder engagement</t>
  </si>
  <si>
    <r>
      <rPr>
        <b/>
        <sz val="11"/>
        <color rgb="FF1D164C"/>
        <rFont val="Verdana"/>
        <family val="2"/>
      </rPr>
      <t>2-29: Approach to stakeholder engagement</t>
    </r>
    <r>
      <rPr>
        <sz val="11"/>
        <color rgb="FF1D164C"/>
        <rFont val="Verdana"/>
        <family val="2"/>
      </rPr>
      <t xml:space="preserve">
The organisation shall:</t>
    </r>
  </si>
  <si>
    <t>2-29-a
Describe its approach to engaging with stakeholders, including:</t>
  </si>
  <si>
    <t>(i) the categories of stakeholders it engages with, and how they are identified</t>
  </si>
  <si>
    <t>List of stakeholder groups:
2024 ESG Supplement, Stakeholder engagement (p.15-17)
Identifying and selecting stakeholders:
2024 ESG Supplement, Stakeholder engagement (p.15)
We have a formal engagement policy that applies to all ANZ employees and our engagement processes are designed to ensure that all our stakeholders have direct access to us.</t>
  </si>
  <si>
    <t>(ii) the purpose of the stakeholder engagement</t>
  </si>
  <si>
    <t xml:space="preserve">2024 ESG Supplement, Stakeholder engagement (p.15-17)
</t>
  </si>
  <si>
    <t>(iii) how the organization seeks to ensure meaningful engagement with stakeholders</t>
  </si>
  <si>
    <r>
      <rPr>
        <b/>
        <sz val="11"/>
        <color rgb="FF1D164C"/>
        <rFont val="Verdana"/>
        <family val="2"/>
      </rPr>
      <t>2-30: Collective bargaining agreements</t>
    </r>
    <r>
      <rPr>
        <sz val="11"/>
        <color rgb="FF1D164C"/>
        <rFont val="Verdana"/>
        <family val="2"/>
      </rPr>
      <t xml:space="preserve">
The organisation shall:</t>
    </r>
  </si>
  <si>
    <t>2-30-a</t>
  </si>
  <si>
    <t>Report the percentage of total employees covered by collective bargaining agreements</t>
  </si>
  <si>
    <t>In Australia, approximately 91.1% of employees are covered by a collective bargaining agreement.
In New Zealand, approximately 37% of employees are covered by a collective agreement.
In Fiji and Pacific Operations, approximately 76% of employees are covered by a collective agreement.
In Papua New Guinea, approximately 44% of employees are covered by a collective agreement.
In Solomon Islands, approximately 79% of employees are covered by a collective agreement.
Effective date 30 September 2024</t>
  </si>
  <si>
    <t>2-30-b</t>
  </si>
  <si>
    <t>For employees not covered by collective bargaining agreements, report whether the organization determines their working conditions and terms of employment based on collective bargaining agreements that cover its other employees or based on collective bargaining agreements from other organizations</t>
  </si>
  <si>
    <t>Australian employees not covered by the ANZ Enterprise Agreement are our most senior employees (Groups 1 to 3) and are well remunerated.  Many of the terms and conditions of employment contained in the ANZ Enterprise Agreement, such as leave entitlements, are mirrored in policy and apply to this group of employees.</t>
  </si>
  <si>
    <t>6. Materiality</t>
  </si>
  <si>
    <r>
      <rPr>
        <b/>
        <sz val="11"/>
        <color rgb="FF1D164C"/>
        <rFont val="Verdana"/>
        <family val="2"/>
      </rPr>
      <t>3-1: Process to determine material topics</t>
    </r>
    <r>
      <rPr>
        <sz val="11"/>
        <color rgb="FF1D164C"/>
        <rFont val="Verdana"/>
        <family val="2"/>
      </rPr>
      <t xml:space="preserve">
The organisation shall:</t>
    </r>
  </si>
  <si>
    <t>3-1-a</t>
  </si>
  <si>
    <t xml:space="preserve">Describe the process it has followed to determine its material topics, including:
i. how it has identified actual and potential, negative and positive impacts on the economy, environment, and people, including impacts on their human rights, across its activities and business relationships
ii. how it has prioritized the impacts for reporting based on their significance
</t>
  </si>
  <si>
    <t>2024 ESG Supplement, What matters most to our stakeholders (p.12)</t>
  </si>
  <si>
    <t>A non-white cell indicates that reasons for omission are not permitted for the disclosure or that a GRI Sector Standard reference number is not available</t>
  </si>
  <si>
    <t>3-1-b</t>
  </si>
  <si>
    <t xml:space="preserve">Specify the stakeholders and experts whose views have informed the process of determining its material topics.
</t>
  </si>
  <si>
    <t xml:space="preserve">2024 ESG Supplement, What matters most to our stakeholders (p.12)
</t>
  </si>
  <si>
    <r>
      <rPr>
        <b/>
        <sz val="11"/>
        <color rgb="FF1D164C"/>
        <rFont val="Verdana"/>
        <family val="2"/>
      </rPr>
      <t>3-2: List of material topics</t>
    </r>
    <r>
      <rPr>
        <sz val="11"/>
        <color rgb="FF1D164C"/>
        <rFont val="Verdana"/>
        <family val="2"/>
      </rPr>
      <t xml:space="preserve">
The organisation shall:</t>
    </r>
  </si>
  <si>
    <t>3-2-a</t>
  </si>
  <si>
    <t>List its material topics.</t>
  </si>
  <si>
    <t>2024 ESG Supplement, What matters most to our stakeholders (p.12-14)</t>
  </si>
  <si>
    <t>3-2-b</t>
  </si>
  <si>
    <t>Report changes to the list of material topics compared to the previous reporting period.</t>
  </si>
  <si>
    <t>Environmental sustainability</t>
  </si>
  <si>
    <r>
      <rPr>
        <b/>
        <sz val="11"/>
        <color rgb="FF1D164C"/>
        <rFont val="Verdana"/>
        <family val="2"/>
      </rPr>
      <t>3-3: List of material topics</t>
    </r>
    <r>
      <rPr>
        <sz val="11"/>
        <color rgb="FF1D164C"/>
        <rFont val="Verdana"/>
        <family val="2"/>
      </rPr>
      <t xml:space="preserve">
The organisation shall:</t>
    </r>
  </si>
  <si>
    <t>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d. 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e. describe how engagement with stakeholders has informed the actions taken and how it has informed whether the actions have been effective.</t>
  </si>
  <si>
    <t>2024 ESG Supplement, What matters most to our stakeholders (p.12-14)                                                                                           
2024 ESG Supplement, Stakeholder engagement (p.15-17)
2024 ESG Supplement, Environmental sustainability (p.27-28)
2024 Climate-related Financial Disclosures
2024 ESG Data and Frameworks Pack, Financing sustainability tab, Operational footprint tab, Financed emissions tab</t>
  </si>
  <si>
    <r>
      <t xml:space="preserve">GRI 201: Economic Performance 2016
</t>
    </r>
    <r>
      <rPr>
        <sz val="11"/>
        <color rgb="FF1D164C"/>
        <rFont val="Verdana"/>
        <family val="2"/>
      </rPr>
      <t>The organisation shall describe:</t>
    </r>
  </si>
  <si>
    <t>201-1</t>
  </si>
  <si>
    <t>Direct economic value generated and distributed</t>
  </si>
  <si>
    <t>Payments to government: 2024 Voluntary Tax Transparency Report
Community investments: 2024 ESG Supplement, Community investment (p.57-58), 2024 ESG Data and Frameworks Pack, Community investment tab
Revenues and operation costs: 2024 Annual Report, Financial Report - Income statement (p.94)
Employee wages and benefits: 2024 Annual Report, Notes to the consolidated financial statements - 93-220), Operating expenses (p.105-106)
Payments to providers of capital: 2024 Annual Report, Notes to the consolidated financial statements - (99-210), Dividends (p.110-111)</t>
  </si>
  <si>
    <t>201-2</t>
  </si>
  <si>
    <t>Financial implications and other risks and opportunities due to climate change</t>
  </si>
  <si>
    <t>2024 Annual Report, Our approach to climate change (p.17)
2024 ESG Supplement, Social and Environmental Risk Management (p.52-54), Environmental sustainability (p.27-28)
2024 Climate-related Financial Disclosures
2024 ESG Supplement Data Pack, Financing sustainability tab, Environmental footprint tab, Financed emissions tab</t>
  </si>
  <si>
    <t>201-3</t>
  </si>
  <si>
    <t>Defined benefit plan obligations and other retirement plans</t>
  </si>
  <si>
    <t>We provide detailed disclosures about our superannuation and post-employment benefit obligations in the 2024 Annual Report, Notes to the consolidated financial statements - (99-210), Superannuation and post-employment benefit obligations (p.195-196)</t>
  </si>
  <si>
    <t>201-4</t>
  </si>
  <si>
    <t>Financial assistance received from government</t>
  </si>
  <si>
    <t>No significant financial assistance has been received from government.</t>
  </si>
  <si>
    <t>Financial wellbeing</t>
  </si>
  <si>
    <t>2024 ESG Supplement, Stakeholder engagement (p.15-17)
2024 ESG Supplement, Our ESG targets (p.18-22)
2024 ESG Supplement, Financial wellbeing (p.32-36)
2024 ESG Supplement, ANZ Plus (p.48)
2024 ESG Supplement, Banking in the Pacific (p.49)
2024 ESG Data and Frameworks Pack, Community investment tab</t>
  </si>
  <si>
    <t>Housing</t>
  </si>
  <si>
    <t>2024 ESG Supplement, Stakeholder engagement (p.15-17)
2024 ESG Supplement, Our ESG targets (p.18-22)
2024 ESG Supplement, Housing (p.29-31)
2024 ESG Data and Frameworks Pack, Financing sustainability tab</t>
  </si>
  <si>
    <t>2024 ESG Supplement, Stakeholder engagement (p.15-17)
2024 ESG Supplement, Information security (p.42-45)
2024 ESG Data and Frameworks Pack, Customer experience tab</t>
  </si>
  <si>
    <r>
      <t xml:space="preserve">GRI 418: Customer Privacy 2016
</t>
    </r>
    <r>
      <rPr>
        <sz val="11"/>
        <color rgb="FF1D164C"/>
        <rFont val="Verdana"/>
        <family val="2"/>
      </rPr>
      <t>The organisation shall describe:</t>
    </r>
  </si>
  <si>
    <t>418-1</t>
  </si>
  <si>
    <t>Substantiated complaints concerning breaches of customer privacy and losses of customer data</t>
  </si>
  <si>
    <t>2024 ESG Supplement, Data protection and privacy (p.41)
2024 ESG Supplement Data Pack - Customer experience tab</t>
  </si>
  <si>
    <t>418-1b</t>
  </si>
  <si>
    <t>ANZ does not publicly report total number of identified leaks, thefts, or losses of customer data. We consider this data confidential.</t>
  </si>
  <si>
    <t>Responsible customer engagement</t>
  </si>
  <si>
    <t>2024 ESG Supplement, Stakeholder engagement (p.15-17)
2024 ESG Supplement, Responsible customer experience (p.42-47)
2024 ESG Supplement, Our approach to accessibility and inclusion (p.63)
2024 ESG Data and Frameworks Pack, Customer experience tab</t>
  </si>
  <si>
    <r>
      <t xml:space="preserve">GRI 417: Marketing and Labeling 2016
</t>
    </r>
    <r>
      <rPr>
        <sz val="11"/>
        <color rgb="FF1D164C"/>
        <rFont val="Verdana"/>
        <family val="2"/>
      </rPr>
      <t>The organisation shall describe:</t>
    </r>
  </si>
  <si>
    <t>417-1</t>
  </si>
  <si>
    <t>Requirements for product and service information and labeling</t>
  </si>
  <si>
    <t>2024 ESG Supplement, Our approach to accessibility and inclusion (p.63)
2024 ESG Supplement, ANZ Plus (p.48)</t>
  </si>
  <si>
    <t>417-2</t>
  </si>
  <si>
    <t>Incidents of non-compliance concerning product and service information and labeling</t>
  </si>
  <si>
    <t>2024 Annual Report, Financial Report, Commitments, Contingent Liabilities and Contingent Assets (p.205-207)</t>
  </si>
  <si>
    <t>417-3</t>
  </si>
  <si>
    <t>Incidents of non-compliance concerning marketing communications</t>
  </si>
  <si>
    <t>Ethics, conduct and culture</t>
  </si>
  <si>
    <t>2024 ESG Supplement, Stakeholder engagement (p.15-17)
2024 ESG Supplement, Ethics, conduct and culture (p.23-26)
2024 ESG Data and Frameworks Pack, Employees tab</t>
  </si>
  <si>
    <r>
      <t xml:space="preserve">GRI 205: Anti-corruption 2016
</t>
    </r>
    <r>
      <rPr>
        <sz val="11"/>
        <color rgb="FF1D164C"/>
        <rFont val="Verdana"/>
        <family val="2"/>
      </rPr>
      <t>The organisation shall describe:</t>
    </r>
  </si>
  <si>
    <t>205-1</t>
  </si>
  <si>
    <t>Operations assessed for risks related to corruption</t>
  </si>
  <si>
    <t>2024 ESG Supplement, Anti-bribery and anti-corruption (p. 51)</t>
  </si>
  <si>
    <t>205-2</t>
  </si>
  <si>
    <t>Communication and training about anti-corruption policies and procedures</t>
  </si>
  <si>
    <t>205-3</t>
  </si>
  <si>
    <t>Confirmed incidents of corruption and actions taken</t>
  </si>
  <si>
    <t>Not applicable - no incidents recorded</t>
  </si>
  <si>
    <r>
      <t xml:space="preserve">GRI 206: Anti-competitive Behavior 2016
</t>
    </r>
    <r>
      <rPr>
        <sz val="11"/>
        <color rgb="FF1D164C"/>
        <rFont val="Verdana"/>
        <family val="2"/>
      </rPr>
      <t>The organisation shall describe:</t>
    </r>
  </si>
  <si>
    <t>206-1</t>
  </si>
  <si>
    <t>Legal actions for anti-competitive behavior, anti-trust, and monopoly practices</t>
  </si>
  <si>
    <r>
      <t xml:space="preserve">GRI 207: Tax 2019
</t>
    </r>
    <r>
      <rPr>
        <sz val="11"/>
        <color rgb="FF1D164C"/>
        <rFont val="Verdana"/>
        <family val="2"/>
      </rPr>
      <t>The organisation shall describe:</t>
    </r>
  </si>
  <si>
    <t>207-1</t>
  </si>
  <si>
    <t>Approach to tax</t>
  </si>
  <si>
    <t>2024 Voluntary Tax Transparency Report
Tax Governance Policy Summary
Tax Transfer Pricing Governance Policy Summary</t>
  </si>
  <si>
    <t>207-2</t>
  </si>
  <si>
    <t>Tax governance, control, and risk management</t>
  </si>
  <si>
    <t>2024 Voluntary Tax Transparency Report</t>
  </si>
  <si>
    <t>207-3</t>
  </si>
  <si>
    <t>Stakeholder engagement and management of concerns related to tax</t>
  </si>
  <si>
    <t>207-4</t>
  </si>
  <si>
    <t>Country-by-country reporting</t>
  </si>
  <si>
    <r>
      <t xml:space="preserve">GRI 406: Non-discrimination 2016
</t>
    </r>
    <r>
      <rPr>
        <sz val="11"/>
        <color rgb="FF1D164C"/>
        <rFont val="Verdana"/>
        <family val="2"/>
      </rPr>
      <t>The organisation shall describe:</t>
    </r>
  </si>
  <si>
    <t>406-1</t>
  </si>
  <si>
    <t>Incidents of discrimination and corrective actions taken</t>
  </si>
  <si>
    <r>
      <t xml:space="preserve">GRI 415: Public Policy 2016
</t>
    </r>
    <r>
      <rPr>
        <sz val="11"/>
        <color rgb="FF1D164C"/>
        <rFont val="Verdana"/>
        <family val="2"/>
      </rPr>
      <t>The organisation shall describe:</t>
    </r>
  </si>
  <si>
    <t>415-1</t>
  </si>
  <si>
    <t xml:space="preserve">Contributions to political parties or related institutions </t>
  </si>
  <si>
    <t>2024 ESG Supplement, Contribution to public policy (p.16)
2024 Annual Report, Participation in political party activities, Directors' Report (p. 90)</t>
  </si>
  <si>
    <t>7. Topics in the applicable GRI Sector Standards determined as not material</t>
  </si>
  <si>
    <t>Title of GRI Sector Standard</t>
  </si>
  <si>
    <t>Explanation</t>
  </si>
  <si>
    <t>GRI 202: Market Presence 2016</t>
  </si>
  <si>
    <t>Although this topic was not determined to be material through our annual stakeholder engagement process, ANZ still discloses information on this topic. Refer to pages 65-66 of the 2024 ESG Supplement for relevant disclosures.</t>
  </si>
  <si>
    <t>GRI 203: Indirect Economic Impacts 2016</t>
  </si>
  <si>
    <t xml:space="preserve">Considered not material due to the nature of ANZ's business and operations.
</t>
  </si>
  <si>
    <t>GRI 204: Procurement Practices 2016</t>
  </si>
  <si>
    <t>Although this topic was not determined to be material through our annual stakeholder engagement process, ANZ still discloses information on this topic. Refer to page 56 of the 2024 ESG Supplement and the Supply chain tab of the 2024 ESG Data and Frameworks Pack for relevant disclosures.</t>
  </si>
  <si>
    <t>GRI 301: Materials 2016</t>
  </si>
  <si>
    <t>GRI 302: Energy 2016</t>
  </si>
  <si>
    <t>Although this topic was not determined to be material through our annual stakeholder engagement process, ANZ still discloses information on this topic. Refer to pages 85-86 and 112 of the 2024 Climate-related Financial Disclosures and the Operational footprint tab of the 2024 ESG Data and Frameworks Pack for relevant disclosures.</t>
  </si>
  <si>
    <t>GRI 303: Water and Effluents 2018</t>
  </si>
  <si>
    <t>GRI 305: Emissions 2016</t>
  </si>
  <si>
    <t>GRI 306: Waste 2020</t>
  </si>
  <si>
    <t>GRI 304: Biodiversity 2016</t>
  </si>
  <si>
    <t>Although this topic was not determined to be material through our annual stakeholder engagement process, ANZ still discloses information on this topic. Refer 2024 Climate-related Financial Disclosures, Taking steps to build capability to understand nature (p.33-35)</t>
  </si>
  <si>
    <t>GRI 308: Supplier Environmental Assessment 2016</t>
  </si>
  <si>
    <t>Although this topic was not determined to be material through our annual stakeholder engagement process, ANZ still discloses information on this topic. Refer to pages 56 of the 2024 ESG Supplement and the Supply chain tab of the 2024 ESG Data and Frameworks Pack for relevant disclosures.</t>
  </si>
  <si>
    <t>GRI 401: Employment 2016</t>
  </si>
  <si>
    <t>Although this topic was not determined to be material through our annual stakeholder engagement process, ANZ still discloses information on this topic. Refer to pages 61-71 of the 2024 ESG Supplement and the Employees tab of the 2024 ESG Data and Frameworks Pack for relevant disclosures.</t>
  </si>
  <si>
    <t>GRI 402: Labor/Management Relations 2016</t>
  </si>
  <si>
    <t>Although this topic was not determined to be material through our annual stakeholder engagement process, ANZ does consult with employees and the Finance Sector Union in Australia on major operational changes.</t>
  </si>
  <si>
    <t>GRI 403: Occupational Health and Safety 2018</t>
  </si>
  <si>
    <t>Although this topic was not determined to be material through our annual stakeholder engagement process, ANZ still discloses information on this topic. Refer to pages 68-71 of the 2024 ESG Supplement and the Employees tab of the 2024 ESG Data and Frameworks Pack for relevant disclosures.</t>
  </si>
  <si>
    <t>GRI 404: Training and Education 2016</t>
  </si>
  <si>
    <t>GRI 405: Diversity and Equal Opportunity 2016</t>
  </si>
  <si>
    <t>Although this topic was not determined to be material through our annual stakeholder engagement process, ANZ still discloses information on this topic. Refer to pages 61-67 of the 2024 ESG Supplement and the Employees tab of the 2024 ESG Data and Frameworks Pack for relevant disclosures.</t>
  </si>
  <si>
    <t>GRI 407: Freedom of Association and Collective Bargaining 2016</t>
  </si>
  <si>
    <t>Although this topic was not determined to be material through our annual stakeholder engagement process, ANZ still discloses information on this topic. Refer to disclosure number "2-30-a" in the index above.</t>
  </si>
  <si>
    <t>GRI 408: Child Labor 2016</t>
  </si>
  <si>
    <t>Although this topic was not determined to be material through our annual stakeholder engagement process, ANZ still discloses information on this topic. Refer to pages 59-60 of the 2024 ESG Supplement for relevant disclosures.</t>
  </si>
  <si>
    <t>GRI 409: Forced or Compulsory Labor 2016</t>
  </si>
  <si>
    <t>GRI 410: Security Practices 2016</t>
  </si>
  <si>
    <t>GRI 411: Rights of Indigenous Peoples 2016</t>
  </si>
  <si>
    <t>GRI 413: Local Communities 2016</t>
  </si>
  <si>
    <t>Although this topic was not determined to be material through our annual stakeholder engagement process, ANZ still discloses information on this topic. Refer to pages 43-44, 57-58, and 67 of the 2024 ESG Supplement and the Community investment tab of the 2024 ESG Data and Frameworks Pack for relevant disclosures.</t>
  </si>
  <si>
    <t>GRI 414: Supplier Social Assessment 2016</t>
  </si>
  <si>
    <t>GRI 416: Customer Health and Safety 2016</t>
  </si>
  <si>
    <t>Although this topic was not determined to be material through our annual stakeholder engagement process, ANZ still discloses information on this topic. Refer to pages 42-47 of the 2024 ESG Supplement and the Customer experience tab of the 2024 ESG Data and Frameworks Pack for relevant disclosures.</t>
  </si>
  <si>
    <t>United Nations Guiding Principles Reporting Framework</t>
  </si>
  <si>
    <t>UNGP Reporting
Framework reference</t>
  </si>
  <si>
    <t>Reporting principle and description</t>
  </si>
  <si>
    <t>References – Where to find it</t>
  </si>
  <si>
    <t>PART A: Governance of respect for human rights</t>
  </si>
  <si>
    <t>Policy Commitment</t>
  </si>
  <si>
    <t>A1: What does the company say publicly about its commitment to respect human rights?</t>
  </si>
  <si>
    <t>Human Rights Statement</t>
  </si>
  <si>
    <t>A1.1</t>
  </si>
  <si>
    <t>How has the public commitment been developed?</t>
  </si>
  <si>
    <t>Modern Slavery Statement</t>
  </si>
  <si>
    <t>A1.2</t>
  </si>
  <si>
    <t>Whose human rights does the public commitment address?</t>
  </si>
  <si>
    <t>2024 ESG Supplement pages 59-60</t>
  </si>
  <si>
    <t>A1.3</t>
  </si>
  <si>
    <t>How is the public commitment disseminated?</t>
  </si>
  <si>
    <t>Embedding Respect for Human Rights</t>
  </si>
  <si>
    <t>A2: How does the company demonstrate the importance it attaches to the 
implementation of its human rights commitment?</t>
  </si>
  <si>
    <t>A2.1</t>
  </si>
  <si>
    <t>How is day-to-day responsibility for human rights performance organized within the company, and why?</t>
  </si>
  <si>
    <t>A2.2</t>
  </si>
  <si>
    <t xml:space="preserve">What kinds of human rights issues are discussed by senior management and by the Board, and why? </t>
  </si>
  <si>
    <t>Human Rights Grievance Mechanism Framework</t>
  </si>
  <si>
    <t>A2.3</t>
  </si>
  <si>
    <t>How are employees and contract workers made aware of the ways in which respect for human rights should inform their decisions and actions?</t>
  </si>
  <si>
    <t>Social and Environmental Risk Policy</t>
  </si>
  <si>
    <t>A2.4</t>
  </si>
  <si>
    <t>How does the company make clear in its business relationships the importance it places on respect for human rights?</t>
  </si>
  <si>
    <t>A2.5</t>
  </si>
  <si>
    <t>What lessons has the company learned during the reporting period about achieving respect for human rights, and what has changed as a result?</t>
  </si>
  <si>
    <t>PART B: Defining a focus of reporting</t>
  </si>
  <si>
    <t>B1</t>
  </si>
  <si>
    <t>Statement of salient issues:</t>
  </si>
  <si>
    <t>State the salient human rights issues associated with the company’s activities and business relationships during the reporting period</t>
  </si>
  <si>
    <t>2024 ESG Data and Frameworks Pack, Salient Human Rights tab</t>
  </si>
  <si>
    <t>B2</t>
  </si>
  <si>
    <r>
      <rPr>
        <b/>
        <sz val="11"/>
        <color theme="1"/>
        <rFont val="Verdana"/>
        <family val="2"/>
      </rPr>
      <t xml:space="preserve">Determination of salient issues: </t>
    </r>
    <r>
      <rPr>
        <sz val="11"/>
        <color theme="1"/>
        <rFont val="Verdana"/>
        <family val="2"/>
      </rPr>
      <t xml:space="preserve">
Describe how the salient human rights issues were determined, including any input from stakeholders.</t>
    </r>
  </si>
  <si>
    <t>B3</t>
  </si>
  <si>
    <r>
      <rPr>
        <b/>
        <sz val="11"/>
        <color theme="1"/>
        <rFont val="Verdana"/>
        <family val="2"/>
      </rPr>
      <t xml:space="preserve">Choice of focal geographies: </t>
    </r>
    <r>
      <rPr>
        <sz val="11"/>
        <color theme="1"/>
        <rFont val="Verdana"/>
        <family val="2"/>
      </rPr>
      <t xml:space="preserve">
If reporting on the salient human rights issues focuses on particular geographies, explain how that choice was made.</t>
    </r>
  </si>
  <si>
    <t>Not applicable</t>
  </si>
  <si>
    <t>B4</t>
  </si>
  <si>
    <r>
      <rPr>
        <b/>
        <sz val="11"/>
        <color theme="1"/>
        <rFont val="Verdana"/>
        <family val="2"/>
      </rPr>
      <t>Additional severe impacts:</t>
    </r>
    <r>
      <rPr>
        <sz val="11"/>
        <color theme="1"/>
        <rFont val="Verdana"/>
        <family val="2"/>
      </rPr>
      <t xml:space="preserve"> 
Identify any severe impacts on human rights that occurred or were still being addressed during the reporting period, but which fall outside of the salient human rights issues, and explain how they have been addressed.</t>
    </r>
  </si>
  <si>
    <t>PART C: Management of salient human rights issues</t>
  </si>
  <si>
    <t>Specific Policies</t>
  </si>
  <si>
    <t>C1: Does the company have any specific policies that address its salient human rights issues and, if so, what are they?</t>
  </si>
  <si>
    <t>C1.1</t>
  </si>
  <si>
    <t>How does the company make clear the relevance and significance of such policies to those who need to implement them?</t>
  </si>
  <si>
    <t>Equal Opportunity, Bullying and Harassment Policy</t>
  </si>
  <si>
    <t>Whistleblower Policy</t>
  </si>
  <si>
    <t>Anti-Bribery and Anti-Corruption Policy</t>
  </si>
  <si>
    <t>Climate Change Commitment</t>
  </si>
  <si>
    <t xml:space="preserve">Supplier Code of Practice </t>
  </si>
  <si>
    <t>Diversity and Inclusion Policy</t>
  </si>
  <si>
    <t>Responsible Business Lending</t>
  </si>
  <si>
    <t>Land Acquisition Statement</t>
  </si>
  <si>
    <t>Stakeholder Engagement</t>
  </si>
  <si>
    <t>C2: What is the company’s approach to engagement with stakeholders in relation to each salient human rights issue?</t>
  </si>
  <si>
    <t>C2.1</t>
  </si>
  <si>
    <t>How does the company identify which stakeholders to engage with in relation to each salient issue, and when and how to do so?</t>
  </si>
  <si>
    <t>Stakeholder Engagement Policy</t>
  </si>
  <si>
    <t>C2.2</t>
  </si>
  <si>
    <t>During the reporting period, which stakeholders has the company engaged with regarding each salient issue, and why?</t>
  </si>
  <si>
    <t>C2.3</t>
  </si>
  <si>
    <t>During the reporting period, how have the views of stakeholders influenced the company’s understanding of each salient issue and/or its approach to addressing it?</t>
  </si>
  <si>
    <t>2024 ESG Supplement pages 15-17</t>
  </si>
  <si>
    <t>Assessing Impacts</t>
  </si>
  <si>
    <t>C3: How does the company identify any changes in the nature of each salient human rights issue over time?</t>
  </si>
  <si>
    <t>C3.1</t>
  </si>
  <si>
    <t>During the reporting period, were there any notable trends or patterns in impacts related to a salient issue and, if so, what were they?</t>
  </si>
  <si>
    <t>C3.2</t>
  </si>
  <si>
    <t>During the reporting period, did any severe impacts occur that were related to a salient issue and, if so, what were they?</t>
  </si>
  <si>
    <t>Integrating Findings and Taking Action</t>
  </si>
  <si>
    <t>C4: How does the company integrate its findings about each salient human rights issue into its decision-making processes and actions?</t>
  </si>
  <si>
    <t>C4.1</t>
  </si>
  <si>
    <t>How are those parts of the company whose decisions and actions can affect the management of salient issues, involved in finding and implementing solutions?</t>
  </si>
  <si>
    <t>C4.2</t>
  </si>
  <si>
    <t>When tensions arise between the prevention or mitigation of impacts related to a salient issue and other business objectives, how are these tensions addressed?</t>
  </si>
  <si>
    <t>C4.3</t>
  </si>
  <si>
    <t>During the reporting period, what action has the company taken to prevent or mitigate potential impacts related to each salient issue?</t>
  </si>
  <si>
    <t>Tracking Performance</t>
  </si>
  <si>
    <t>C5: How does the company know if its efforts to address each salient human rights issue are efective in practice?</t>
  </si>
  <si>
    <t>C5.1</t>
  </si>
  <si>
    <t>What specific examples from the reporting period illustrate whether each salient issue is being managed efectively?</t>
  </si>
  <si>
    <t>Remediation</t>
  </si>
  <si>
    <t xml:space="preserve">C6: How does the company enable effective remedy if people are harmed by its actions or decisions in relation to a salient human rights issue? </t>
  </si>
  <si>
    <t>C6.1</t>
  </si>
  <si>
    <t>Through what means can the company receive complaints or concerns related to each salient issue?</t>
  </si>
  <si>
    <t>Human Rights Grievance Mechanism</t>
  </si>
  <si>
    <t>C6.2</t>
  </si>
  <si>
    <t>How does the company know if people feel able and empowered to raise complaints or concerns?</t>
  </si>
  <si>
    <t>ANZ Complaints Channels</t>
  </si>
  <si>
    <t>C6.3</t>
  </si>
  <si>
    <t>How does the company process complaints and assess the effectiveness of outcomes?</t>
  </si>
  <si>
    <t>C6.4</t>
  </si>
  <si>
    <t>During the reporting period, what were the trends and patterns in complaints or concerns and their outcomes regarding each salient issue, and what lessons has the company learned?</t>
  </si>
  <si>
    <t>C6.5</t>
  </si>
  <si>
    <t>During the reporting period, did the company provide or enable remedy for any actual impacts related to a salient issue and, if so, what are typical or significant examples?</t>
  </si>
  <si>
    <t>United Nations Principles for Responsible Banking - Self-Assessment</t>
  </si>
  <si>
    <t>The 2024 United Nations Principles for Responsible Banking KPMG Assurance Statement.</t>
  </si>
  <si>
    <t>Principle number</t>
  </si>
  <si>
    <t>Reporting and self-assessment requirements</t>
  </si>
  <si>
    <t xml:space="preserve">High-level summary of bank’s response </t>
  </si>
  <si>
    <t>Reference(s)/Link(s) to bank’s full 
response/relevant information</t>
  </si>
  <si>
    <r>
      <rPr>
        <b/>
        <u/>
        <sz val="11"/>
        <color rgb="FF1D164C"/>
        <rFont val="Verdana"/>
        <family val="2"/>
      </rPr>
      <t>Principle 1: Alignment</t>
    </r>
    <r>
      <rPr>
        <sz val="11"/>
        <color rgb="FF1D164C"/>
        <rFont val="Verdana"/>
        <family val="2"/>
      </rPr>
      <t xml:space="preserve">
We will align our business strategy to be consistent with and contribute to individuals’ needs and society’s goals, as expressed in the Sustainable Development Goals, the Paris Climate Agreement and relevant national and regional frameworks.</t>
    </r>
  </si>
  <si>
    <r>
      <rPr>
        <b/>
        <sz val="10"/>
        <color rgb="FF000000"/>
        <rFont val="Verdana"/>
        <family val="2"/>
      </rPr>
      <t xml:space="preserve">Business model
</t>
    </r>
    <r>
      <rPr>
        <sz val="10"/>
        <color rgb="FF000000"/>
        <rFont val="Verdana"/>
        <family val="2"/>
      </rPr>
      <t>Describe (high-level) your bank’s business model, including the main customer segments served, types of products and services provided, the main sectors and types of activities across the main geographies in which your bank operates or provides products and services. Please also quantify the information by disclosing e.g. the distribution of your bank’s portfolio (%) in terms of geographies, segments (i.e. by balance sheet and/or off-balance sheet) or by disclosing the number of customers and clients served.</t>
    </r>
  </si>
  <si>
    <t xml:space="preserve">This Self-Assessment covers ANZ Group Holdings Limited’s (ANZ GHL) ABN 16 659 510 791 and its subsidiaries (referred to as “ANZ” or “the Group” or “our” or “we”). On 31 July 2024, the Group acquired 100% of the shares in SBGH Limited, the immediate holding company of Suncorp Bank. The ESG performance reported for the year ending 30 September 2024 does not include Suncorp Bank for the period since ownership, unless otherwise stated. Disclosures and data relating to Suncorp Bank will be included in our 2025 reporting.
</t>
  </si>
  <si>
    <t>• About our business</t>
  </si>
  <si>
    <r>
      <rPr>
        <sz val="10"/>
        <color rgb="FF000000"/>
        <rFont val="Verdana"/>
        <family val="2"/>
      </rPr>
      <t>2024 ESG Supplement (page 8)</t>
    </r>
  </si>
  <si>
    <r>
      <rPr>
        <b/>
        <sz val="10"/>
        <color rgb="FF000000"/>
        <rFont val="Verdana"/>
        <family val="2"/>
      </rPr>
      <t xml:space="preserve">Strategy alignment
</t>
    </r>
    <r>
      <rPr>
        <sz val="10"/>
        <color rgb="FF000000"/>
        <rFont val="Verdana"/>
        <family val="2"/>
      </rPr>
      <t xml:space="preserve">Does your corporate strategy identify and reflect sustainability as strategic priority/ies for your bank?  
</t>
    </r>
    <r>
      <rPr>
        <b/>
        <sz val="10"/>
        <color rgb="FF000000"/>
        <rFont val="Verdana"/>
        <family val="2"/>
      </rPr>
      <t xml:space="preserve">X Yes
</t>
    </r>
    <r>
      <rPr>
        <sz val="10"/>
        <color rgb="FF000000"/>
        <rFont val="Verdana"/>
        <family val="2"/>
      </rPr>
      <t xml:space="preserve">☐ No
Please describe how your bank has aligned and/or is planning to align its strategy to be consistent with the Sustainable Development Goals (SDGs), the Paris Climate Agreement, and relevant national and regional frameworks. 
Does your bank also reference any of the following frameworks or sustainability regulatory reporting requirements in its strategic priorities or policies to implement these?
</t>
    </r>
    <r>
      <rPr>
        <b/>
        <sz val="10"/>
        <color rgb="FF000000"/>
        <rFont val="Verdana"/>
        <family val="2"/>
      </rPr>
      <t xml:space="preserve">X UN Guiding Principles on Business and Human Rights 
X International Labour Organization fundamental conventions
X UN Global Compact
</t>
    </r>
    <r>
      <rPr>
        <sz val="10"/>
        <color rgb="FF000000"/>
        <rFont val="Verdana"/>
        <family val="2"/>
      </rPr>
      <t>☐ UN Declaration on the Rights of Indigenous Peoples
X</t>
    </r>
    <r>
      <rPr>
        <b/>
        <sz val="10"/>
        <color rgb="FF000000"/>
        <rFont val="Verdana"/>
        <family val="2"/>
      </rPr>
      <t xml:space="preserve"> Any applicable regulatory reporting requirements on environmental risk assessments, e.g. on climate risk - please specify which ones: 
X Any applicable regulatory reporting requirements on social risk assessments, e.g. on modern slavery - please specify which ones: 
</t>
    </r>
    <r>
      <rPr>
        <sz val="10"/>
        <color rgb="FF000000"/>
        <rFont val="Verdana"/>
        <family val="2"/>
      </rPr>
      <t>☐ None of the above</t>
    </r>
  </si>
  <si>
    <r>
      <rPr>
        <b/>
        <sz val="10"/>
        <color rgb="FF000000"/>
        <rFont val="Verdana"/>
        <family val="2"/>
      </rPr>
      <t xml:space="preserve">• </t>
    </r>
    <r>
      <rPr>
        <sz val="10"/>
        <color rgb="FF000000"/>
        <rFont val="Verdana"/>
        <family val="2"/>
      </rPr>
      <t xml:space="preserve">Our purpose and strategy
</t>
    </r>
    <r>
      <rPr>
        <sz val="10"/>
        <color rgb="FFFF0000"/>
        <rFont val="Verdana"/>
        <family val="2"/>
      </rPr>
      <t xml:space="preserve">
</t>
    </r>
    <r>
      <rPr>
        <sz val="10"/>
        <color rgb="FF000000"/>
        <rFont val="Verdana"/>
        <family val="2"/>
      </rPr>
      <t xml:space="preserve">
</t>
    </r>
    <r>
      <rPr>
        <sz val="10"/>
        <color rgb="FFFF0000"/>
        <rFont val="Verdana"/>
        <family val="2"/>
      </rPr>
      <t xml:space="preserve">
</t>
    </r>
  </si>
  <si>
    <r>
      <rPr>
        <sz val="10"/>
        <color rgb="FF000000"/>
        <rFont val="Verdana"/>
        <family val="2"/>
      </rPr>
      <t xml:space="preserve">ANZ supports the </t>
    </r>
    <r>
      <rPr>
        <b/>
        <sz val="10"/>
        <color rgb="FF000000"/>
        <rFont val="Verdana"/>
        <family val="2"/>
      </rPr>
      <t>United Nations Sustainable Development Goals</t>
    </r>
    <r>
      <rPr>
        <sz val="10"/>
        <color rgb="FF000000"/>
        <rFont val="Verdana"/>
        <family val="2"/>
      </rPr>
      <t xml:space="preserve"> (SDGs) and we believe that business has an important role to play in their achievement. Our current ESG targets strive to support all of the 17 SDGs.</t>
    </r>
  </si>
  <si>
    <r>
      <rPr>
        <sz val="10"/>
        <color rgb="FF000000"/>
        <rFont val="Verdana"/>
        <family val="2"/>
      </rPr>
      <t>2024 ESG Supplement (page 5)</t>
    </r>
  </si>
  <si>
    <t>ANZ is a member of the Net-Zero Banking Alliance (NZBA) reflecting our commitment with other leading banks globally of transitioning our lending portfolio to net zero financed emissions by 2050 in line with the goals of the Paris Agreement.</t>
  </si>
  <si>
    <t xml:space="preserve">ANZ Climate Change Commitment </t>
  </si>
  <si>
    <r>
      <rPr>
        <b/>
        <sz val="10"/>
        <color rgb="FF000000"/>
        <rFont val="Verdana"/>
        <family val="2"/>
      </rPr>
      <t xml:space="preserve">• </t>
    </r>
    <r>
      <rPr>
        <sz val="10"/>
        <color rgb="FF000000"/>
        <rFont val="Verdana"/>
        <family val="2"/>
      </rPr>
      <t xml:space="preserve">Our approach to human rights
</t>
    </r>
  </si>
  <si>
    <t>2024 ESG Supplement (page 59)</t>
  </si>
  <si>
    <t>ANZ has been a member of the United Nations Global Compact (UNGC) since 2010. As part of our membership, ANZ submits an annual Communication on Progress outlining our progress against with the Ten Principles of the UNGC in the areas of human rights, labour, environment and anti-corruption. This is available at the UNGC website located at unglobalcompact.org/.</t>
  </si>
  <si>
    <t>2024 ESG Supplement (page 5)</t>
  </si>
  <si>
    <r>
      <rPr>
        <b/>
        <sz val="10"/>
        <color rgb="FF000000"/>
        <rFont val="Verdana"/>
        <family val="2"/>
      </rPr>
      <t xml:space="preserve">Applicable regulatory reporting on environmental and social risk assessments 
</t>
    </r>
    <r>
      <rPr>
        <sz val="10"/>
        <color rgb="FF000000"/>
        <rFont val="Verdana"/>
        <family val="2"/>
      </rPr>
      <t xml:space="preserve">ANZ is subject to environmental-related prudential guidance issued by prudential regulators in various markets in which we operate including but not limited to:
• Australian Prudential Regulatory Authority's prudential guidance on climate risk: CPG229 Climate Change Financial risks
• New Zealand XRB’s External Reporting Board's Climate Standards
• Singapore Monetary Authority’s Guidelines on Environmental Risk Management
• Hong Kong Monetary Authority’s Supervisory Policy Manual GS-1 on Climate Risk Management.
• UK Prudential Regulatory Authority’s SS3/19: Enhancing banks’ and insurers’ approaches to managing the financial risks from climate change.
• United Kingdom Financial Conduct Authority FG24/3: Finalised non-handbook guidance on the anti-greenwashing rule
• Indonesia Otoritas Jasa Keuangan – Climate Risk Management and Scenario Analysis (CRMS) 2024
• Germany Federal Financial Supervisory Authority's Minimum Requirements for Risk Management for Banks
We comply with the applicable regulatory requirements related to social risks and transparency in jurisdictions where we operate, such as but not limited to:
• Modern Slavery Acts in Australia (2018) and United Kingdom (2015)
• Workplace Gender Equality Amendment (Closing the Gender Pay Gap) Act 2023 (Australia)
• United Kingdom Equality Act (2010) </t>
    </r>
  </si>
  <si>
    <r>
      <rPr>
        <b/>
        <sz val="10"/>
        <color theme="0"/>
        <rFont val="Verdana"/>
        <family val="2"/>
      </rPr>
      <t>Please provide your bank’s conclusion/statement if it has fulfilled the requirements regarding Target Setting</t>
    </r>
    <r>
      <rPr>
        <sz val="10"/>
        <color theme="0"/>
        <rFont val="Verdana"/>
        <family val="2"/>
      </rPr>
      <t>.
Our targets are still current and are in line with this Principle’s requirements.</t>
    </r>
  </si>
  <si>
    <r>
      <rPr>
        <b/>
        <u/>
        <sz val="11"/>
        <color rgb="FF1D164C"/>
        <rFont val="Verdana"/>
        <family val="2"/>
      </rPr>
      <t>Principle 2: Impact and target setting</t>
    </r>
    <r>
      <rPr>
        <sz val="11"/>
        <color rgb="FF1D164C"/>
        <rFont val="Verdana"/>
        <family val="2"/>
      </rPr>
      <t xml:space="preserve">
We will continuously increase our positive impacts while reducing the negative impacts on, and managing the risks to, people and environment resulting from our activities, products and services. To this end, we will set and publish targets where we can have the most significant impacts.</t>
    </r>
  </si>
  <si>
    <r>
      <rPr>
        <b/>
        <sz val="10"/>
        <color theme="1"/>
        <rFont val="Verdana"/>
        <family val="2"/>
      </rPr>
      <t>Impact Analysis:</t>
    </r>
    <r>
      <rPr>
        <sz val="10"/>
        <color theme="1"/>
        <rFont val="Verdana"/>
        <family val="2"/>
      </rPr>
      <t xml:space="preserve"> 
Show that your bank has performed an impact analysis of its portfolio/s to identify its most significant impact areas and determine priority areas for target-setting. The impact analysis shall be updated regularly  and fulfil the following requirements/elements (a-d) :  
</t>
    </r>
    <r>
      <rPr>
        <b/>
        <sz val="10"/>
        <color theme="1"/>
        <rFont val="Verdana"/>
        <family val="2"/>
      </rPr>
      <t>a. Scope</t>
    </r>
    <r>
      <rPr>
        <sz val="10"/>
        <color theme="1"/>
        <rFont val="Verdana"/>
        <family val="2"/>
      </rPr>
      <t xml:space="preserve">: What is the scope of your bank’s impact analysis? Please describe which parts of the bank’s core business areas, products/services across the main geographies that the bank operates in (as described under 1.1) have been considered in the impact analysis. Please also describe which areas have not yet been included, and why.
</t>
    </r>
  </si>
  <si>
    <r>
      <rPr>
        <b/>
        <sz val="10"/>
        <color rgb="FF000000"/>
        <rFont val="Verdana"/>
        <family val="2"/>
      </rPr>
      <t xml:space="preserve">a. Scope:
</t>
    </r>
    <r>
      <rPr>
        <sz val="10"/>
        <color rgb="FF000000"/>
        <rFont val="Verdana"/>
        <family val="2"/>
      </rPr>
      <t xml:space="preserve">
We identified our most significant impact areas according to the UNEP FI Principles for Responsible Banking </t>
    </r>
    <r>
      <rPr>
        <b/>
        <sz val="10"/>
        <color rgb="FF000000"/>
        <rFont val="Verdana"/>
        <family val="2"/>
      </rPr>
      <t>Portfolio Analysis Tool for Banks</t>
    </r>
    <r>
      <rPr>
        <sz val="10"/>
        <color rgb="FF000000"/>
        <rFont val="Verdana"/>
        <family val="2"/>
      </rPr>
      <t xml:space="preserve">. In analysing our impact, we considered our Retail, Commercial and Institutional businesses across our main markets of operation, Australia and New Zealand and we considered material sectors financed across each business area. The outcomes of the </t>
    </r>
    <r>
      <rPr>
        <b/>
        <sz val="10"/>
        <color rgb="FF000000"/>
        <rFont val="Verdana"/>
        <family val="2"/>
      </rPr>
      <t>Impact Analysis Tool</t>
    </r>
    <r>
      <rPr>
        <sz val="10"/>
        <color rgb="FF000000"/>
        <rFont val="Verdana"/>
        <family val="2"/>
      </rPr>
      <t xml:space="preserve"> were considered as an input into our annual materiality assessment. Each year we conduct a materiality assessment, in accordance with the GRI Standard G3: Material Topics 2021, where we engage with internal and external stakeholders to identify and assess our most material ESG issues. The results help inform our business practices – including Group Performance Framework – ESG targets and the coverage given to key topics in our external reporting.
</t>
    </r>
  </si>
  <si>
    <r>
      <rPr>
        <sz val="10"/>
        <color rgb="FF000000"/>
        <rFont val="Verdana"/>
        <family val="2"/>
      </rPr>
      <t>2024 ESG Supplement (pages 12-14</t>
    </r>
    <r>
      <rPr>
        <sz val="10"/>
        <color rgb="FF000000"/>
        <rFont val="Verdana"/>
        <family val="2"/>
      </rPr>
      <t>)</t>
    </r>
  </si>
  <si>
    <r>
      <rPr>
        <b/>
        <sz val="10"/>
        <color theme="1"/>
        <rFont val="Verdana"/>
        <family val="2"/>
      </rPr>
      <t>b. Portfolio composition:</t>
    </r>
    <r>
      <rPr>
        <sz val="10"/>
        <color theme="1"/>
        <rFont val="Verdana"/>
        <family val="2"/>
      </rPr>
      <t xml:space="preserve"> Has your bank considered the composition of its portfolio (in %) in the analysis? Please provide proportional composition of your portfolio globally and per geographical scope
i) by sectors &amp; industries  for business, corporate and investment banking portfolios (i.e. sector exposure or industry breakdown in %), and/or 
ii) by products &amp; services and by types of customers for consumer and retail banking portfolios. 
If your bank has taken another approach to determine the bank’s scale of exposure, please elaborate, to show how you have considered where the bank’s core business/major activities lie in terms of industries or sectors.</t>
    </r>
  </si>
  <si>
    <r>
      <rPr>
        <b/>
        <sz val="10"/>
        <color rgb="FF000000"/>
        <rFont val="Verdana"/>
        <family val="2"/>
      </rPr>
      <t xml:space="preserve">b. Portfolio composition:
</t>
    </r>
    <r>
      <rPr>
        <sz val="10"/>
        <color rgb="FFFF0000"/>
        <rFont val="Verdana"/>
        <family val="2"/>
      </rPr>
      <t xml:space="preserve">
</t>
    </r>
    <r>
      <rPr>
        <sz val="10"/>
        <color rgb="FF000000"/>
        <rFont val="Verdana"/>
        <family val="2"/>
      </rPr>
      <t xml:space="preserve">We considered the distribution of our portfolio across geographies and business segments using the </t>
    </r>
    <r>
      <rPr>
        <b/>
        <sz val="10"/>
        <color rgb="FF000000"/>
        <rFont val="Verdana"/>
        <family val="2"/>
      </rPr>
      <t>Impact Analysis Tool</t>
    </r>
    <r>
      <rPr>
        <sz val="10"/>
        <color rgb="FF000000"/>
        <rFont val="Verdana"/>
        <family val="2"/>
      </rPr>
      <t xml:space="preserve">:
</t>
    </r>
    <r>
      <rPr>
        <sz val="10"/>
        <color rgb="FFFF0000"/>
        <rFont val="Verdana"/>
        <family val="2"/>
      </rPr>
      <t xml:space="preserve">
</t>
    </r>
    <r>
      <rPr>
        <sz val="10"/>
        <color rgb="FF000000"/>
        <rFont val="Verdana"/>
        <family val="2"/>
      </rPr>
      <t xml:space="preserve">•	Geography: Around 89% of our lending assets is provided in Australia and New Zealand. Other international lending is through our Institutional bank which covers Asia, Pacific, Europe, America and the Middle East.
</t>
    </r>
    <r>
      <rPr>
        <sz val="10"/>
        <color rgb="FFFF0000"/>
        <rFont val="Verdana"/>
        <family val="2"/>
      </rPr>
      <t xml:space="preserve">
</t>
    </r>
    <r>
      <rPr>
        <sz val="10"/>
        <color rgb="FF000000"/>
        <rFont val="Verdana"/>
        <family val="2"/>
      </rPr>
      <t>•	Major industry type: The following breakdown shows credit risk exposures at default (EAD) as at 30 September 2023 by major industry type:
– Personal – 40.3%
– Financial, Investment &amp; Insurance – 26.4%	
– Government and Official Institutions – 6.1%
– Commercial Property – 5.6%
– Manufacturing – 4.4%
– Agriculture, Forestry, Fishing &amp; Mining – 4.1%
– Other – 2.7%
– Wholesale Trade – 2.0%
– Business &amp; Property Services – 1.6%
– Transport &amp; Storage – 1.6%
– Retail Trade – 1.5%
– Electricity, Gas &amp; Water supply – 1.4%
– Entertainment, Leisure &amp; Tourism –1.4%
– Construction – 0.7% 
•	Portfolio breakdown by segment: Institutional Banking (30%), Commercial Banking (12%), Retail Banking (58%).</t>
    </r>
  </si>
  <si>
    <t xml:space="preserve">2023 Full Year Results Key Financial Data
https://www.anz.com/content/dam/anzcom/shareholder/2023-Full-Year-Results-Key-Financial-Data.xlsx
September 2023 Pillar 3 Disclosure (page 34)
</t>
  </si>
  <si>
    <r>
      <rPr>
        <b/>
        <sz val="10"/>
        <color theme="1"/>
        <rFont val="Verdana"/>
        <family val="2"/>
      </rPr>
      <t>c.</t>
    </r>
    <r>
      <rPr>
        <sz val="10"/>
        <color theme="1"/>
        <rFont val="Verdana"/>
        <family val="2"/>
      </rPr>
      <t xml:space="preserve"> </t>
    </r>
    <r>
      <rPr>
        <b/>
        <sz val="10"/>
        <color theme="1"/>
        <rFont val="Verdana"/>
        <family val="2"/>
      </rPr>
      <t>Context</t>
    </r>
    <r>
      <rPr>
        <sz val="10"/>
        <color theme="1"/>
        <rFont val="Verdana"/>
        <family val="2"/>
      </rPr>
      <t xml:space="preserve">: What are the main challenges and priorities related to sustainable development in the main countries/regions in which your bank and/or your clients operate?  Please describe how these have been considered, including what stakeholders you have engaged to help inform this element of the impact analysis. 
This step aims to put your bank’s portfolio impacts into the context of society’s needs.
</t>
    </r>
  </si>
  <si>
    <r>
      <rPr>
        <b/>
        <sz val="10"/>
        <color rgb="FF000000"/>
        <rFont val="Verdana"/>
        <family val="2"/>
      </rPr>
      <t xml:space="preserve">c. Context:
</t>
    </r>
    <r>
      <rPr>
        <sz val="10"/>
        <color rgb="FFFF0000"/>
        <rFont val="Verdana"/>
        <family val="2"/>
      </rPr>
      <t xml:space="preserve">
</t>
    </r>
    <r>
      <rPr>
        <b/>
        <sz val="10"/>
        <color rgb="FF000000"/>
        <rFont val="Verdana"/>
        <family val="2"/>
      </rPr>
      <t>•</t>
    </r>
    <r>
      <rPr>
        <sz val="10"/>
        <color rgb="FF000000"/>
        <rFont val="Verdana"/>
        <family val="2"/>
      </rPr>
      <t xml:space="preserve"> What matters most to our stakeholders </t>
    </r>
  </si>
  <si>
    <t xml:space="preserve">2024 ESG Supplement (pages 12-14)
</t>
  </si>
  <si>
    <t>Based on these first 3 elements of an impact analysis, what positive and negative impact areas has your bank identified? Which (at least two) significant impact areas did you prioritize to pursue your target setting strategy (see 2.2) ? Please disclose.</t>
  </si>
  <si>
    <r>
      <rPr>
        <b/>
        <sz val="10"/>
        <color rgb="FF000000"/>
        <rFont val="Verdana"/>
        <family val="2"/>
      </rPr>
      <t xml:space="preserve">Outcome: 
</t>
    </r>
    <r>
      <rPr>
        <sz val="10"/>
        <color rgb="FF000000"/>
        <rFont val="Verdana"/>
        <family val="2"/>
      </rPr>
      <t xml:space="preserve">Using the </t>
    </r>
    <r>
      <rPr>
        <b/>
        <sz val="10"/>
        <color rgb="FF000000"/>
        <rFont val="Verdana"/>
        <family val="2"/>
      </rPr>
      <t>Consumer Banking Impact Analysis Tool</t>
    </r>
    <r>
      <rPr>
        <sz val="10"/>
        <color rgb="FF000000"/>
        <rFont val="Verdana"/>
        <family val="2"/>
      </rPr>
      <t xml:space="preserve">:
We identified our most significant (potential) </t>
    </r>
    <r>
      <rPr>
        <b/>
        <sz val="10"/>
        <color rgb="FF000000"/>
        <rFont val="Verdana"/>
        <family val="2"/>
      </rPr>
      <t xml:space="preserve">positive </t>
    </r>
    <r>
      <rPr>
        <sz val="10"/>
        <color rgb="FF000000"/>
        <rFont val="Verdana"/>
        <family val="2"/>
      </rPr>
      <t xml:space="preserve">impact areas as:
• Availability, accessibility, affordability, quality of resources &amp; services (includes housing)
• Socio-economic convergence
We identified our most significant (potential) </t>
    </r>
    <r>
      <rPr>
        <b/>
        <sz val="10"/>
        <color rgb="FF000000"/>
        <rFont val="Verdana"/>
        <family val="2"/>
      </rPr>
      <t xml:space="preserve">negative </t>
    </r>
    <r>
      <rPr>
        <sz val="10"/>
        <color rgb="FF000000"/>
        <rFont val="Verdana"/>
        <family val="2"/>
      </rPr>
      <t xml:space="preserve">impact areas as:
• Circularity
• Climate stability 
• Availability, accessibility, affordability, quality of resources &amp; services (includes housing)
Using the </t>
    </r>
    <r>
      <rPr>
        <b/>
        <sz val="10"/>
        <color rgb="FF000000"/>
        <rFont val="Verdana"/>
        <family val="2"/>
      </rPr>
      <t>Institutional Banking Impact Analysis Tool</t>
    </r>
    <r>
      <rPr>
        <sz val="10"/>
        <color rgb="FF000000"/>
        <rFont val="Verdana"/>
        <family val="2"/>
      </rPr>
      <t xml:space="preserve">:
We identified our most significant (potential) </t>
    </r>
    <r>
      <rPr>
        <b/>
        <sz val="10"/>
        <color rgb="FF000000"/>
        <rFont val="Verdana"/>
        <family val="2"/>
      </rPr>
      <t xml:space="preserve">positive </t>
    </r>
    <r>
      <rPr>
        <sz val="10"/>
        <color rgb="FF000000"/>
        <rFont val="Verdana"/>
        <family val="2"/>
      </rPr>
      <t xml:space="preserve">impact areas as:
• Availability, accessibility, affordability, quality of resources &amp; services (includes housing)
We identified our most significant (potential) </t>
    </r>
    <r>
      <rPr>
        <b/>
        <sz val="10"/>
        <color rgb="FF000000"/>
        <rFont val="Verdana"/>
        <family val="2"/>
      </rPr>
      <t xml:space="preserve">negative </t>
    </r>
    <r>
      <rPr>
        <sz val="10"/>
        <color rgb="FF000000"/>
        <rFont val="Verdana"/>
        <family val="2"/>
      </rPr>
      <t xml:space="preserve">impact areas as:
• Availability, accessibility, affordability, quality of resources &amp; services (includes housing)
• Biodiversity &amp; healthy ecosystems 
• Circularity
• Climate stability
• Strong institutions, peace &amp; stability 
As outlined above, these impact areas were considered as part of our materiality assessment and align to the following material ESG areas in 2024:
• </t>
    </r>
    <r>
      <rPr>
        <b/>
        <sz val="10"/>
        <color rgb="FF000000"/>
        <rFont val="Verdana"/>
        <family val="2"/>
      </rPr>
      <t>Environmental sustainability</t>
    </r>
    <r>
      <rPr>
        <sz val="10"/>
        <color rgb="FF000000"/>
        <rFont val="Verdana"/>
        <family val="2"/>
      </rPr>
      <t xml:space="preserve"> (including Biodiversity &amp; health ecosystems, Climate stability, Circularity)
• </t>
    </r>
    <r>
      <rPr>
        <b/>
        <sz val="10"/>
        <color rgb="FF000000"/>
        <rFont val="Verdana"/>
        <family val="2"/>
      </rPr>
      <t>Financial wellbeing</t>
    </r>
    <r>
      <rPr>
        <sz val="10"/>
        <color rgb="FF000000"/>
        <rFont val="Verdana"/>
        <family val="2"/>
      </rPr>
      <t xml:space="preserve"> (Socio-economic convergence)
• </t>
    </r>
    <r>
      <rPr>
        <b/>
        <sz val="10"/>
        <color rgb="FF000000"/>
        <rFont val="Verdana"/>
        <family val="2"/>
      </rPr>
      <t xml:space="preserve">Housing </t>
    </r>
    <r>
      <rPr>
        <sz val="10"/>
        <color rgb="FF000000"/>
        <rFont val="Verdana"/>
        <family val="2"/>
      </rPr>
      <t>(Availability, accessibility, affordability, quality of resources &amp; services)
We continue to work on and progress our public ESG targets that reflect some of our most material ESG issues.</t>
    </r>
  </si>
  <si>
    <t xml:space="preserve">2024 ESG Supplement (pages 18-22)
</t>
  </si>
  <si>
    <t xml:space="preserve">
d. Performance measurement: For these (min. two prioritized impact areas): 
Performance measurement: Has your bank identified which sectors &amp; industries as well as types of customers financed or invested in are causing the strongest actual positive or negative impacts? Please describe how you assessed the performance of these, using appropriate indicators related to significant impact areas that apply to your bank’s context. 
In determining priority areas for target-setting among its areas of most significant impact, you should consider the bank’s current performance levels, i.e. qualitative and/or quantitative indicators and/or proxies of the social, economic and environmental impacts resulting from the bank’s activities and provision of products and services. If you have identified climate and/or financial health inclusion as your most significant impact areas, please also refer to the applicable indicators in the Annex. 
If your bank has taken another approach to assess the intensity of impact resulting from the bank’s activities and provision of products and services, please describe this. 
The outcome of this step will then also provide the baseline (incl. indicators) you can use for setting targets in two areas of most significant impact.</t>
  </si>
  <si>
    <r>
      <rPr>
        <b/>
        <sz val="10"/>
        <color rgb="FF000000"/>
        <rFont val="Verdana"/>
        <family val="2"/>
      </rPr>
      <t xml:space="preserve">d. Performance measurement:
</t>
    </r>
    <r>
      <rPr>
        <sz val="10"/>
        <color rgb="FF000000"/>
        <rFont val="Verdana"/>
        <family val="2"/>
      </rPr>
      <t xml:space="preserve">
</t>
    </r>
    <r>
      <rPr>
        <b/>
        <i/>
        <u/>
        <sz val="10"/>
        <color rgb="FF000000"/>
        <rFont val="Verdana"/>
        <family val="2"/>
      </rPr>
      <t xml:space="preserve">Climate stability (Environmental sustainability)
</t>
    </r>
    <r>
      <rPr>
        <sz val="10"/>
        <color rgb="FF000000"/>
        <rFont val="Verdana"/>
        <family val="2"/>
      </rPr>
      <t xml:space="preserve">• Our Climate and Environment Strategy
• Our ESG Targets
• Metrics and targets, including TCFD-related metrics and industry exposures and our approach to sectoral pathways
</t>
    </r>
  </si>
  <si>
    <t xml:space="preserve">2024 Climate-related Financial Disclosures (page 10)
2024 Energy Customer Approach (page 2)
2024 ESG Supplement (pages 18-22)
2024 Climate-related Financial Disclosures (pages 52-84)
</t>
  </si>
  <si>
    <r>
      <rPr>
        <b/>
        <i/>
        <u/>
        <sz val="10"/>
        <color rgb="FF000000"/>
        <rFont val="Verdana"/>
        <family val="2"/>
      </rPr>
      <t xml:space="preserve">Availability, accessibility, affordability, quality of resources &amp; services (Housing) 
</t>
    </r>
    <r>
      <rPr>
        <sz val="10"/>
        <color rgb="FF000000"/>
        <rFont val="Verdana"/>
        <family val="2"/>
      </rPr>
      <t xml:space="preserve">• Our ESG Targets
• Supporting an increase in supply of suitable and affordable housing
</t>
    </r>
    <r>
      <rPr>
        <sz val="10"/>
        <color rgb="FF000000"/>
        <rFont val="Verdana"/>
        <family val="2"/>
      </rPr>
      <t xml:space="preserve">We are focused on helping improve the availability of suitable and affordable housing options for all Australians and New Zealanders by:
</t>
    </r>
    <r>
      <rPr>
        <sz val="10"/>
        <color rgb="FF000000"/>
        <rFont val="Verdana"/>
        <family val="2"/>
      </rPr>
      <t xml:space="preserve">Increasing the supply of new social and affordable housing into the market
Backing new housing models from pilot to scale to support delivery of a housing pipeline; and
Financing emerging markets such as build-to-rent-to-own, specialist disability accommodation and land lease communities.
Since 2018, ANZ has continued to focus on supporting our customers across the housing continuum while also maintaining our focus on long-term supply initiatives.
We maintain ongoing engagement with industry stakeholders from across the sector, offering both public policy and market expertise to support government, the community and our customers.
</t>
    </r>
    <r>
      <rPr>
        <sz val="10"/>
        <color rgb="FFFF0000"/>
        <rFont val="Verdana"/>
        <family val="2"/>
      </rPr>
      <t xml:space="preserve">
</t>
    </r>
  </si>
  <si>
    <t xml:space="preserve">2024 ESG Supplement (pages 18-22, 29-31)
2024 Climate-related Financial Disclosures (pages 26-27)
</t>
  </si>
  <si>
    <r>
      <rPr>
        <b/>
        <i/>
        <u/>
        <sz val="10"/>
        <color rgb="FF000000"/>
        <rFont val="Verdana"/>
        <family val="2"/>
      </rPr>
      <t xml:space="preserve">Social economic convergence (Financial wellbeing)
</t>
    </r>
    <r>
      <rPr>
        <sz val="10"/>
        <color rgb="FF000000"/>
        <rFont val="Verdana"/>
        <family val="2"/>
      </rPr>
      <t>• Our ESG Targets
• Supporting financial wellbeing
ANZ has been exploring the financial literacy, capability, attitudes and behaviours of Australian adults for more than 20 years. This body of research has informed our approach to improving the financial wellbeing of our people, customers and communities by helping them make the most of their money throughout their lives. More information on how we use these insights to inform our products and services can be found on page 48 and our financial inclusion programs can be found on pages 34-36.</t>
    </r>
  </si>
  <si>
    <t xml:space="preserve">2024 ESG Supplement (pages 18-22, 32-36,48)
</t>
  </si>
  <si>
    <r>
      <rPr>
        <b/>
        <sz val="10"/>
        <color rgb="FF1D164C"/>
        <rFont val="Verdana"/>
        <family val="2"/>
      </rPr>
      <t xml:space="preserve">Self-assessment summary:
</t>
    </r>
    <r>
      <rPr>
        <sz val="10"/>
        <color rgb="FF1D164C"/>
        <rFont val="Verdana"/>
        <family val="2"/>
      </rPr>
      <t xml:space="preserve">
Which of the following components of impact analysis has your bank completed, in order to identify the areas in which your bank has its most significant (potential) positive and negative impacts? 
Scope: </t>
    </r>
    <r>
      <rPr>
        <b/>
        <sz val="10"/>
        <color rgb="FF1D164C"/>
        <rFont val="Verdana"/>
        <family val="2"/>
      </rPr>
      <t>X Yes</t>
    </r>
    <r>
      <rPr>
        <sz val="10"/>
        <color rgb="FF1D164C"/>
        <rFont val="Verdana"/>
        <family val="2"/>
      </rPr>
      <t xml:space="preserve"> ☐ In progress  ☐ No 
Portfolio composition: </t>
    </r>
    <r>
      <rPr>
        <b/>
        <sz val="10"/>
        <color rgb="FF1D164C"/>
        <rFont val="Verdana"/>
        <family val="2"/>
      </rPr>
      <t>X Yes</t>
    </r>
    <r>
      <rPr>
        <sz val="10"/>
        <color rgb="FF1D164C"/>
        <rFont val="Verdana"/>
        <family val="2"/>
      </rPr>
      <t xml:space="preserve"> ☐ In progress ☐ No
Context: </t>
    </r>
    <r>
      <rPr>
        <b/>
        <sz val="10"/>
        <color rgb="FF1D164C"/>
        <rFont val="Verdana"/>
        <family val="2"/>
      </rPr>
      <t>X Yes</t>
    </r>
    <r>
      <rPr>
        <sz val="10"/>
        <color rgb="FF1D164C"/>
        <rFont val="Verdana"/>
        <family val="2"/>
      </rPr>
      <t xml:space="preserve"> ☐ In Progress ☐ No  
Performance measurement: </t>
    </r>
    <r>
      <rPr>
        <b/>
        <sz val="10"/>
        <color rgb="FF1D164C"/>
        <rFont val="Verdana"/>
        <family val="2"/>
      </rPr>
      <t>X Yes</t>
    </r>
    <r>
      <rPr>
        <sz val="10"/>
        <color rgb="FF1D164C"/>
        <rFont val="Verdana"/>
        <family val="2"/>
      </rPr>
      <t xml:space="preserve"> ☐ In progress ☐ No  
Which most significant impact areas have you identified for your bank, as a result of the impact analysis?
</t>
    </r>
    <r>
      <rPr>
        <b/>
        <sz val="10"/>
        <color rgb="FF1D164C"/>
        <rFont val="Verdana"/>
        <family val="2"/>
      </rPr>
      <t xml:space="preserve">X Climate change mitigation
</t>
    </r>
    <r>
      <rPr>
        <sz val="10"/>
        <color rgb="FF1D164C"/>
        <rFont val="Verdana"/>
        <family val="2"/>
      </rPr>
      <t xml:space="preserve">☐ Climate change adaptation
</t>
    </r>
    <r>
      <rPr>
        <b/>
        <sz val="10"/>
        <color rgb="FF1D164C"/>
        <rFont val="Verdana"/>
        <family val="2"/>
      </rPr>
      <t xml:space="preserve">X Resource efficiency &amp; circular economy
</t>
    </r>
    <r>
      <rPr>
        <sz val="10"/>
        <color rgb="FF1D164C"/>
        <rFont val="Verdana"/>
        <family val="2"/>
      </rPr>
      <t xml:space="preserve">☐ Biodiversity
</t>
    </r>
    <r>
      <rPr>
        <b/>
        <sz val="10"/>
        <color rgb="FF1D164C"/>
        <rFont val="Verdana"/>
        <family val="2"/>
      </rPr>
      <t xml:space="preserve">X Financial health &amp; inclusion
</t>
    </r>
    <r>
      <rPr>
        <sz val="10"/>
        <color rgb="FF1D164C"/>
        <rFont val="Verdana"/>
        <family val="2"/>
      </rPr>
      <t xml:space="preserve">☐ Human rights
☐ Gender equality
☐ Decent employment
☐ Water
☐ Pollution
☐ Other: please specify
How recent is the data used for and disclosed in the impact analysis? 
☐ 	Up to 6 months prior to publication
☐ 	Up to 12 months prior to publication 
</t>
    </r>
    <r>
      <rPr>
        <b/>
        <sz val="10"/>
        <color rgb="FF1D164C"/>
        <rFont val="Verdana"/>
        <family val="2"/>
      </rPr>
      <t>X</t>
    </r>
    <r>
      <rPr>
        <sz val="10"/>
        <color rgb="FF1D164C"/>
        <rFont val="Verdana"/>
        <family val="2"/>
      </rPr>
      <t xml:space="preserve"> 	</t>
    </r>
    <r>
      <rPr>
        <b/>
        <sz val="10"/>
        <color rgb="FF1D164C"/>
        <rFont val="Verdana"/>
        <family val="2"/>
      </rPr>
      <t xml:space="preserve">Up to 18 months prior to publication 
</t>
    </r>
    <r>
      <rPr>
        <sz val="10"/>
        <color rgb="FF1D164C"/>
        <rFont val="Verdana"/>
        <family val="2"/>
      </rPr>
      <t>☐ 	Longer than 18 months prior to publication</t>
    </r>
  </si>
  <si>
    <r>
      <rPr>
        <b/>
        <sz val="10"/>
        <color rgb="FF000000"/>
        <rFont val="Verdana"/>
        <family val="2"/>
      </rPr>
      <t>2.2 Target Setting</t>
    </r>
    <r>
      <rPr>
        <sz val="10"/>
        <color rgb="FF000000"/>
        <rFont val="Verdana"/>
        <family val="2"/>
      </rPr>
      <t xml:space="preserve">
Show that your bank has set and published a minimum of two targets which address at least two different areas of most significant impact that you identified in your impact analysis. 
The targets  have to be Specific, Measurable (qualitative or quantitative), Achievable, Relevant and Time-bound (SMART). Please disclose the following elements of target setting (a-d), for each target separately:
</t>
    </r>
    <r>
      <rPr>
        <b/>
        <sz val="10"/>
        <color rgb="FF000000"/>
        <rFont val="Verdana"/>
        <family val="2"/>
      </rPr>
      <t>a. Alignment</t>
    </r>
    <r>
      <rPr>
        <sz val="10"/>
        <color rgb="FF000000"/>
        <rFont val="Verdana"/>
        <family val="2"/>
      </rPr>
      <t xml:space="preserve">: which international, regional or national policy frameworks to align your bank’s portfolio with  have you identified as relevant? Show that the selected indicators and targets are linked to and drive alignment with and greater contribution to appropriate Sustainable Development Goals, the goals of the Paris Agreement, and other relevant international, national or regional frameworks. 
You can build upon the context items under 2.1. </t>
    </r>
  </si>
  <si>
    <r>
      <rPr>
        <b/>
        <sz val="10"/>
        <color rgb="FF000000"/>
        <rFont val="Verdana"/>
        <family val="2"/>
      </rPr>
      <t xml:space="preserve">a. Alignment
</t>
    </r>
    <r>
      <rPr>
        <sz val="10"/>
        <color rgb="FF000000"/>
        <rFont val="Verdana"/>
        <family val="2"/>
      </rPr>
      <t xml:space="preserve">Relevant international, regional or national frameworks include:
ANZ supports the </t>
    </r>
    <r>
      <rPr>
        <b/>
        <sz val="10"/>
        <color rgb="FF000000"/>
        <rFont val="Verdana"/>
        <family val="2"/>
      </rPr>
      <t xml:space="preserve">United Nations Sustainable Development Goals (SDGs) </t>
    </r>
    <r>
      <rPr>
        <sz val="10"/>
        <color rgb="FF000000"/>
        <rFont val="Verdana"/>
        <family val="2"/>
      </rPr>
      <t xml:space="preserve">and we believe that business has an important role to play in their achievement.
We were the first Australian bank to join the </t>
    </r>
    <r>
      <rPr>
        <b/>
        <sz val="10"/>
        <color rgb="FF000000"/>
        <rFont val="Verdana"/>
        <family val="2"/>
      </rPr>
      <t>Net-Zero Banking Alliance (NZBA)</t>
    </r>
    <r>
      <rPr>
        <sz val="10"/>
        <color rgb="FF000000"/>
        <rFont val="Verdana"/>
        <family val="2"/>
      </rPr>
      <t>, when we joined</t>
    </r>
    <r>
      <rPr>
        <b/>
        <sz val="10"/>
        <color rgb="FF000000"/>
        <rFont val="Verdana"/>
        <family val="2"/>
      </rPr>
      <t xml:space="preserve"> </t>
    </r>
    <r>
      <rPr>
        <sz val="10"/>
        <color rgb="FF000000"/>
        <rFont val="Verdana"/>
        <family val="2"/>
      </rPr>
      <t xml:space="preserve">in 2021.
</t>
    </r>
    <r>
      <rPr>
        <i/>
        <sz val="10"/>
        <color rgb="FF000000"/>
        <rFont val="Verdana"/>
        <family val="2"/>
      </rPr>
      <t xml:space="preserve">
</t>
    </r>
    <r>
      <rPr>
        <b/>
        <i/>
        <u/>
        <sz val="10"/>
        <color rgb="FF000000"/>
        <rFont val="Verdana"/>
        <family val="2"/>
      </rPr>
      <t xml:space="preserve">Climate stability (Environmental sustainability)
</t>
    </r>
    <r>
      <rPr>
        <sz val="10"/>
        <color rgb="FF000000"/>
        <rFont val="Verdana"/>
        <family val="2"/>
      </rPr>
      <t xml:space="preserve">Our environmental sustainability-related ESG targets, and our sectoral pathways, collectively strive to support the achievement of all 17 SDGs. 
</t>
    </r>
    <r>
      <rPr>
        <b/>
        <i/>
        <u/>
        <sz val="10"/>
        <color rgb="FF000000"/>
        <rFont val="Verdana"/>
        <family val="2"/>
      </rPr>
      <t xml:space="preserve">Availability, accessibility, affordability, quality of resources &amp; services (Housing)
</t>
    </r>
    <r>
      <rPr>
        <sz val="10"/>
        <color rgb="FF000000"/>
        <rFont val="Verdana"/>
        <family val="2"/>
      </rPr>
      <t xml:space="preserve">Our housing-related ESG targets strive to support the achievement of SDGs #9 Industry, Innovation and Infrastructure, SDG #10 Reduced Inequalities and #11 Sustainable Cities and Communities in particular.
</t>
    </r>
    <r>
      <rPr>
        <b/>
        <i/>
        <u/>
        <sz val="10"/>
        <color rgb="FF000000"/>
        <rFont val="Verdana"/>
        <family val="2"/>
      </rPr>
      <t xml:space="preserve">Social economic convergence (Financial wellbeing)
</t>
    </r>
    <r>
      <rPr>
        <sz val="10"/>
        <color rgb="FF000000"/>
        <rFont val="Verdana"/>
        <family val="2"/>
      </rPr>
      <t xml:space="preserve">Our financial wellbeing-related ESG targets strive to support the achievement of SDGs #1 No Poverty, #10 Reduced Inequalities and #17 Partnerships for the Goals in particular. </t>
    </r>
  </si>
  <si>
    <t>2024 ESG Supplement (page 5)
2024 Climate-related Financial Disclosures (page 8)
2024 ESG Supplement (pages 18-22) - refer to the "Our material ESG issues" legend on page 18 to identify our environmental-, housing- and financial wellbeing-related targets</t>
  </si>
  <si>
    <r>
      <rPr>
        <b/>
        <sz val="10"/>
        <color rgb="FF000000"/>
        <rFont val="Verdana"/>
        <family val="2"/>
      </rPr>
      <t>b. Baseline</t>
    </r>
    <r>
      <rPr>
        <sz val="10"/>
        <color rgb="FF000000"/>
        <rFont val="Verdana"/>
        <family val="2"/>
      </rPr>
      <t>: Have you determined a baseline for selected indicators and assessed the current level of alignment? Please disclose the indicators used as well as the year of the baseline.
You can build upon the performance measurement undertaken in 2.1 to determine the baseline for your target.
A package of indicators has been developed for climate change mitigation and financial health &amp; inclusion to guide and support banks in their target setting and implementation journey. The overview of indicators can be found in the Annex of this template. 
If your bank has prioritized climate mitigation and/or financial health &amp; inclusion as (one of) your most significant impact areas, it is strongly recommended to report on the indicators in the Annex, using an overview table like below including the impact area, all relevant indicators and the corresponding indicator codes.
In case you have identified other and/or additional indicators as relevant to determine the baseline and assess the level of alignment towards impact driven targets, please disclose these.</t>
    </r>
  </si>
  <si>
    <r>
      <rPr>
        <b/>
        <sz val="10"/>
        <color rgb="FF000000"/>
        <rFont val="Verdana"/>
        <family val="2"/>
      </rPr>
      <t xml:space="preserve">b. Baseline:
</t>
    </r>
    <r>
      <rPr>
        <b/>
        <i/>
        <u/>
        <sz val="10"/>
        <color rgb="FF000000"/>
        <rFont val="Verdana"/>
        <family val="2"/>
      </rPr>
      <t xml:space="preserve">Climate stability (Environmental sustainability)
</t>
    </r>
    <r>
      <rPr>
        <sz val="10"/>
        <color rgb="FF000000"/>
        <rFont val="Verdana"/>
        <family val="2"/>
      </rPr>
      <t xml:space="preserve">Indicators (as developed by the UNEP FI PRB)
</t>
    </r>
    <r>
      <rPr>
        <b/>
        <sz val="10"/>
        <color rgb="FFFF00FF"/>
        <rFont val="Verdana"/>
        <family val="2"/>
      </rPr>
      <t xml:space="preserve">
</t>
    </r>
    <r>
      <rPr>
        <b/>
        <sz val="10"/>
        <color rgb="FF000000"/>
        <rFont val="Verdana"/>
        <family val="2"/>
      </rPr>
      <t xml:space="preserve">Climate Strategy (A.1.1) 
</t>
    </r>
    <r>
      <rPr>
        <sz val="10"/>
        <color rgb="FF000000"/>
        <rFont val="Verdana"/>
        <family val="2"/>
      </rPr>
      <t xml:space="preserve">• To support our purpose, our five-year Climate and Environment Strategy was approved by the Board in October 2024. It sets out our objective to be a trusted partner for our customers, supporting them to adapt and become more resilient, to a changing environment and economy
</t>
    </r>
    <r>
      <rPr>
        <b/>
        <sz val="10"/>
        <color rgb="FF000000"/>
        <rFont val="Verdana"/>
        <family val="2"/>
      </rPr>
      <t xml:space="preserve">
</t>
    </r>
  </si>
  <si>
    <t xml:space="preserve">2024 Climate-related Financial Disclosures (page 19)
</t>
  </si>
  <si>
    <r>
      <rPr>
        <b/>
        <sz val="10"/>
        <color rgb="FF000000"/>
        <rFont val="Verdana"/>
        <family val="2"/>
      </rPr>
      <t xml:space="preserve">Paris aligned target (A.1.2)
</t>
    </r>
    <r>
      <rPr>
        <sz val="10"/>
        <color rgb="FF000000"/>
        <rFont val="Verdana"/>
        <family val="2"/>
      </rPr>
      <t>• Our Climate Change Commitment supports our Climate and Environment Strategy ambition</t>
    </r>
  </si>
  <si>
    <t>ANZ Climate Change Commitment</t>
  </si>
  <si>
    <r>
      <rPr>
        <b/>
        <sz val="10"/>
        <color rgb="FF000000"/>
        <rFont val="Verdana"/>
        <family val="2"/>
      </rPr>
      <t xml:space="preserve">Client engagement process (A.2.1)
</t>
    </r>
    <r>
      <rPr>
        <sz val="10"/>
        <color rgb="FF000000"/>
        <rFont val="Verdana"/>
        <family val="2"/>
      </rPr>
      <t>• This year, we commenced our new phase of engagement – Large Emitters Engagement Program (LEEP), in place from 1 October 2023.</t>
    </r>
  </si>
  <si>
    <r>
      <rPr>
        <sz val="10"/>
        <color rgb="FF000000"/>
        <rFont val="Verdana"/>
        <family val="2"/>
      </rPr>
      <t>2024 Climate-related Financial Disclosures (pages 29-32)</t>
    </r>
  </si>
  <si>
    <r>
      <rPr>
        <b/>
        <sz val="10"/>
        <color rgb="FF000000"/>
        <rFont val="Verdana"/>
        <family val="2"/>
      </rPr>
      <t xml:space="preserve">Absolute financed emissions (A.2.2)
</t>
    </r>
    <r>
      <rPr>
        <sz val="10"/>
        <color rgb="FF000000"/>
        <rFont val="Verdana"/>
        <family val="2"/>
      </rPr>
      <t>• Total Australian lending portfolio</t>
    </r>
  </si>
  <si>
    <r>
      <rPr>
        <sz val="10"/>
        <color rgb="FF000000"/>
        <rFont val="Verdana"/>
        <family val="2"/>
      </rPr>
      <t>2024 Climate-related Financial Disclosures (page 83)</t>
    </r>
  </si>
  <si>
    <r>
      <rPr>
        <b/>
        <sz val="10"/>
        <color rgb="FF000000"/>
        <rFont val="Verdana"/>
        <family val="2"/>
      </rPr>
      <t xml:space="preserve">Sector-specific emission intensity (A.2.3)
</t>
    </r>
    <r>
      <rPr>
        <sz val="10"/>
        <color rgb="FF000000"/>
        <rFont val="Verdana"/>
        <family val="2"/>
      </rPr>
      <t>Sectoral financed emissions pathways and targets key design choices; Financed emissions data table</t>
    </r>
  </si>
  <si>
    <t>2024 Climate-related Financial Disclosures (pages 89, 93)</t>
  </si>
  <si>
    <r>
      <rPr>
        <b/>
        <sz val="10"/>
        <color rgb="FF000000"/>
        <rFont val="Verdana"/>
        <family val="2"/>
      </rPr>
      <t xml:space="preserve">Proportion of financed emissions covered by a decarbonisation target (A.2.4)
</t>
    </r>
    <r>
      <rPr>
        <sz val="10"/>
        <color rgb="FF000000"/>
        <rFont val="Verdana"/>
        <family val="2"/>
      </rPr>
      <t xml:space="preserve">• Power Generation; Oil and gas; Thermal coal; Auto manufacturing; Shipping; Manufacturing; Cement; Steel.  
</t>
    </r>
  </si>
  <si>
    <t>2024 Climate-related Financial Disclosures (pages 57; 61; 64; 67; 69; 71; 73; 75)</t>
  </si>
  <si>
    <r>
      <rPr>
        <b/>
        <sz val="10"/>
        <color rgb="FF000000"/>
        <rFont val="Verdana"/>
        <family val="2"/>
      </rPr>
      <t xml:space="preserve">Financial volume of green assets/low-carbon technologies (A.3.1)
</t>
    </r>
    <r>
      <rPr>
        <sz val="10"/>
        <color rgb="FF000000"/>
        <rFont val="Verdana"/>
        <family val="2"/>
      </rPr>
      <t>• Funding and facilitating social and environmental outcomes through our $100 billion target</t>
    </r>
  </si>
  <si>
    <t>2024 Climate-related Financial Disclosures (page 21)
ANZ Social and Environmental Sustainability Target Methodology</t>
  </si>
  <si>
    <r>
      <rPr>
        <b/>
        <i/>
        <u/>
        <sz val="10"/>
        <color rgb="FF000000"/>
        <rFont val="Verdana"/>
        <family val="2"/>
      </rPr>
      <t xml:space="preserve">Availability, accessibility, affordability, quality of resources &amp; services (Housing)
</t>
    </r>
    <r>
      <rPr>
        <sz val="10"/>
        <color rgb="FF000000"/>
        <rFont val="Verdana"/>
        <family val="2"/>
      </rPr>
      <t>We use the following indicators to assess performance against our $10 billion target to helping improve the availability of suitable and affordable housing options for all Australians and New Zealanders:
• value ($A) of eligible transactions (funded or facilitated)
This target commenced from A$0 in October 2018.
We use the following indicators to assess performance against our target to help our New Zealand home owners improves the sustainability of their homes and/or to reduce their transport emissions
• value ($NZ) of eligible transactions (funded)
• number of households
This target commenced from NZ$0 in October 2020.</t>
    </r>
  </si>
  <si>
    <t xml:space="preserve">2024 ESG Supplement (pages 18-22, 72)
</t>
  </si>
  <si>
    <r>
      <rPr>
        <b/>
        <i/>
        <u/>
        <sz val="10"/>
        <color rgb="FF000000"/>
        <rFont val="Verdana"/>
        <family val="2"/>
      </rPr>
      <t xml:space="preserve">Social economic convergence (Financial wellbeing)
</t>
    </r>
    <r>
      <rPr>
        <sz val="10"/>
        <color rgb="FF000000"/>
        <rFont val="Verdana"/>
        <family val="2"/>
      </rPr>
      <t xml:space="preserve">We use the following UNEP FI developed indicators to assess performance against our financial wellbeing targets:
Our target to encourage our customers to build and maintain financial resilience aligns with following indicators from UN Commitment to Financial Health and Inclusion:
• Core Financial Health Impact Indicator CS005/B4.5: % of customers that would struggle to raise emergency funds or cover with insurance a major unexpected expense
This target has a baseline of approximately 2.4 million customers as at 30/09/2023. 
Our Pacific savings program pilot target aligns with following indicators from UN Commitment to Financial Health and Inclusion:
• Core Financial Health and Inclusion Output Indicator CS024/B2.1: # of individuals supported with dedicated and effective financial and/or digital education initiatives 
• Core Financial Health and Inclusion Output Indicator CS027/B1.3: # of partnerships active to achieve financial health and inclusion targets
• Optional Financial Inclusion Impact Indicator CS031: % of clients that improved their economic conditions due to the bank's actions (e.g. increased savings, increased income, sales, etc)
</t>
    </r>
  </si>
  <si>
    <r>
      <rPr>
        <b/>
        <sz val="10"/>
        <color rgb="FF000000"/>
        <rFont val="Verdana"/>
        <family val="2"/>
      </rPr>
      <t>c. SMART targets (incl. key performance indicators (KPIs) )</t>
    </r>
    <r>
      <rPr>
        <sz val="10"/>
        <color rgb="FF000000"/>
        <rFont val="Verdana"/>
        <family val="2"/>
      </rPr>
      <t>: Please disclose the targets for your first and your second area of most significant impact, if already in place (as well as further impact areas, if in place). Which KPIs are you using to monitor progress towards reaching the target? Please disclose.</t>
    </r>
  </si>
  <si>
    <r>
      <rPr>
        <b/>
        <sz val="10"/>
        <color rgb="FF000000"/>
        <rFont val="Verdana"/>
        <family val="2"/>
      </rPr>
      <t xml:space="preserve">c. SMART targets:
</t>
    </r>
    <r>
      <rPr>
        <sz val="10"/>
        <color rgb="FFFF0000"/>
        <rFont val="Verdana"/>
        <family val="2"/>
      </rPr>
      <t xml:space="preserve">
</t>
    </r>
    <r>
      <rPr>
        <b/>
        <i/>
        <u/>
        <sz val="10"/>
        <color rgb="FF000000"/>
        <rFont val="Verdana"/>
        <family val="2"/>
      </rPr>
      <t xml:space="preserve">Climate Stability (Environmental sustainability)
</t>
    </r>
    <r>
      <rPr>
        <sz val="10"/>
        <color rgb="FF000000"/>
        <rFont val="Verdana"/>
        <family val="2"/>
      </rPr>
      <t xml:space="preserve">• Sectoral decarbonisation pathways
• ESG Targets
</t>
    </r>
    <r>
      <rPr>
        <sz val="10"/>
        <color rgb="FFFF0000"/>
        <rFont val="Verdana"/>
        <family val="2"/>
      </rPr>
      <t xml:space="preserve">
</t>
    </r>
    <r>
      <rPr>
        <b/>
        <i/>
        <u/>
        <sz val="10"/>
        <color rgb="FF000000"/>
        <rFont val="Verdana"/>
        <family val="2"/>
      </rPr>
      <t xml:space="preserve">Availability, accessibility, affordability, quality of resources &amp; services (Housing) 
</t>
    </r>
    <r>
      <rPr>
        <sz val="10"/>
        <color rgb="FF000000"/>
        <rFont val="Verdana"/>
        <family val="2"/>
      </rPr>
      <t xml:space="preserve">• ESG Targets
</t>
    </r>
    <r>
      <rPr>
        <b/>
        <i/>
        <u/>
        <sz val="10"/>
        <color rgb="FF000000"/>
        <rFont val="Verdana"/>
        <family val="2"/>
      </rPr>
      <t xml:space="preserve">Social Economic Convergence (Financial wellbeing)
</t>
    </r>
    <r>
      <rPr>
        <sz val="10"/>
        <color rgb="FF000000"/>
        <rFont val="Verdana"/>
        <family val="2"/>
      </rPr>
      <t>• ESG Targets</t>
    </r>
  </si>
  <si>
    <t xml:space="preserve">2024 Climate-related Financial Disclosures (pages 54-84)
2024 ESG Supplement (pages 18-22)
</t>
  </si>
  <si>
    <r>
      <rPr>
        <b/>
        <sz val="10"/>
        <color rgb="FF000000"/>
        <rFont val="Verdana"/>
        <family val="2"/>
      </rPr>
      <t xml:space="preserve">d. Action plan: </t>
    </r>
    <r>
      <rPr>
        <sz val="10"/>
        <color rgb="FF000000"/>
        <rFont val="Verdana"/>
        <family val="2"/>
      </rPr>
      <t>which actions including milestones have you defined to meet the set targets? Please describe. 
Please also show that your bank has analysed and acknowledged significant (potential) indirect impacts of the set targets within the impact area or on other impact areas and that it has set out relevant actions to avoid, mitigate, or compensate potential negative impacts.</t>
    </r>
  </si>
  <si>
    <r>
      <rPr>
        <b/>
        <sz val="10"/>
        <color rgb="FF000000"/>
        <rFont val="Verdana"/>
        <family val="2"/>
      </rPr>
      <t xml:space="preserve">d. Action plan:
</t>
    </r>
    <r>
      <rPr>
        <sz val="10"/>
        <color rgb="FF000000"/>
        <rFont val="Verdana"/>
        <family val="2"/>
      </rPr>
      <t xml:space="preserve">
For our multi-year ESG targets with more than 12 months remaining we set internal goals or milestones for the coming year. Progress against our ESG targets is reviewed by the Ethics and Responsible Business Committee quarterly and twice a year by the Board Ethics, Environment, Social and Governance Committee. An annual review of these targets is conducted to ensure they remain relevant.
</t>
    </r>
    <r>
      <rPr>
        <sz val="10"/>
        <color rgb="FFFF0000"/>
        <rFont val="Verdana"/>
        <family val="2"/>
      </rPr>
      <t xml:space="preserve">
</t>
    </r>
    <r>
      <rPr>
        <b/>
        <sz val="10"/>
        <color rgb="FF000000"/>
        <rFont val="Verdana"/>
        <family val="2"/>
      </rPr>
      <t xml:space="preserve">Indirect impacts
</t>
    </r>
    <r>
      <rPr>
        <sz val="10"/>
        <color rgb="FF000000"/>
        <rFont val="Verdana"/>
        <family val="2"/>
      </rPr>
      <t>We recognise that targets designed to drive positive impact in one area, could potentially generate negative impact elsewhere. The most important role we can play in the transition to net zero is to support our customers to reduce emissions and enhance their resilience to a changing climate. We support an orderly transition that recognises and responds to social, economic and environmental impacts of a net zero transition. This aligns with our purpose to shape a world in which people and communities thrive. The transition will create significant employment and lending opportunities. However, the social costs of a net zero transition could be significant for workers in regions currently dependent on fossil fuels for employment. There are a range of tools that are utilised across different customer cohorts to support our Social and Environmental Policy and Standards and help ANZ Bank Group to identify, assess and manage environmental and social risks.</t>
    </r>
  </si>
  <si>
    <t xml:space="preserve">2024 ESG Supplement (pages 18-22, 54)
ANZ Climate Change Commitment
</t>
  </si>
  <si>
    <r>
      <rPr>
        <b/>
        <sz val="10"/>
        <color rgb="FF1D164C"/>
        <rFont val="Verdana"/>
        <family val="2"/>
      </rPr>
      <t xml:space="preserve">Self-assessment summary:
</t>
    </r>
    <r>
      <rPr>
        <sz val="10"/>
        <color rgb="FF1D164C"/>
        <rFont val="Verdana"/>
        <family val="2"/>
      </rPr>
      <t xml:space="preserve">Which of the following components of target setting in line with the PRB requirements has your bank completed or is currently in a process of assessing for your…
First area of most significant impact: </t>
    </r>
    <r>
      <rPr>
        <b/>
        <sz val="10"/>
        <color rgb="FF1D164C"/>
        <rFont val="Verdana"/>
        <family val="2"/>
      </rPr>
      <t xml:space="preserve">Climate stability (Environmental sustainability)
</t>
    </r>
    <r>
      <rPr>
        <sz val="10"/>
        <color rgb="FF1D164C"/>
        <rFont val="Verdana"/>
        <family val="2"/>
      </rPr>
      <t xml:space="preserve">Alignment: </t>
    </r>
    <r>
      <rPr>
        <b/>
        <sz val="10"/>
        <color rgb="FF1D164C"/>
        <rFont val="Verdana"/>
        <family val="2"/>
      </rPr>
      <t xml:space="preserve">Yes </t>
    </r>
    <r>
      <rPr>
        <sz val="10"/>
        <color rgb="FF1D164C"/>
        <rFont val="Verdana"/>
        <family val="2"/>
      </rPr>
      <t xml:space="preserve">/ </t>
    </r>
    <r>
      <rPr>
        <b/>
        <sz val="10"/>
        <color rgb="FF1D164C"/>
        <rFont val="Verdana"/>
        <family val="2"/>
      </rPr>
      <t xml:space="preserve">In progress </t>
    </r>
    <r>
      <rPr>
        <sz val="10"/>
        <color rgb="FF1D164C"/>
        <rFont val="Verdana"/>
        <family val="2"/>
      </rPr>
      <t xml:space="preserve">/ No
Baseline: </t>
    </r>
    <r>
      <rPr>
        <b/>
        <sz val="10"/>
        <color rgb="FF1D164C"/>
        <rFont val="Verdana"/>
        <family val="2"/>
      </rPr>
      <t xml:space="preserve">Yes </t>
    </r>
    <r>
      <rPr>
        <sz val="10"/>
        <color rgb="FF1D164C"/>
        <rFont val="Verdana"/>
        <family val="2"/>
      </rPr>
      <t xml:space="preserve">/ In progress / No
SMART targets: </t>
    </r>
    <r>
      <rPr>
        <b/>
        <sz val="10"/>
        <color rgb="FF1D164C"/>
        <rFont val="Verdana"/>
        <family val="2"/>
      </rPr>
      <t>Yes</t>
    </r>
    <r>
      <rPr>
        <sz val="10"/>
        <color rgb="FF1D164C"/>
        <rFont val="Verdana"/>
        <family val="2"/>
      </rPr>
      <t xml:space="preserve"> / In progress / No
Action plan: </t>
    </r>
    <r>
      <rPr>
        <b/>
        <sz val="10"/>
        <color rgb="FF1D164C"/>
        <rFont val="Verdana"/>
        <family val="2"/>
      </rPr>
      <t xml:space="preserve">Yes </t>
    </r>
    <r>
      <rPr>
        <sz val="10"/>
        <color rgb="FF1D164C"/>
        <rFont val="Verdana"/>
        <family val="2"/>
      </rPr>
      <t xml:space="preserve">/ In progress / No
Second area of most significant impact: </t>
    </r>
    <r>
      <rPr>
        <b/>
        <sz val="10"/>
        <color rgb="FF1D164C"/>
        <rFont val="Verdana"/>
        <family val="2"/>
      </rPr>
      <t xml:space="preserve">Housing 
</t>
    </r>
    <r>
      <rPr>
        <sz val="10"/>
        <color rgb="FF1D164C"/>
        <rFont val="Verdana"/>
        <family val="2"/>
      </rPr>
      <t>Alignment:</t>
    </r>
    <r>
      <rPr>
        <b/>
        <sz val="10"/>
        <color rgb="FF1D164C"/>
        <rFont val="Verdana"/>
        <family val="2"/>
      </rPr>
      <t xml:space="preserve"> </t>
    </r>
    <r>
      <rPr>
        <sz val="10"/>
        <color rgb="FF1D164C"/>
        <rFont val="Verdana"/>
        <family val="2"/>
      </rPr>
      <t>Yes</t>
    </r>
    <r>
      <rPr>
        <b/>
        <sz val="10"/>
        <color rgb="FF1D164C"/>
        <rFont val="Verdana"/>
        <family val="2"/>
      </rPr>
      <t xml:space="preserve"> </t>
    </r>
    <r>
      <rPr>
        <sz val="10"/>
        <color rgb="FF1D164C"/>
        <rFont val="Verdana"/>
        <family val="2"/>
      </rPr>
      <t>/</t>
    </r>
    <r>
      <rPr>
        <b/>
        <sz val="10"/>
        <color rgb="FF1D164C"/>
        <rFont val="Verdana"/>
        <family val="2"/>
      </rPr>
      <t xml:space="preserve"> In progress </t>
    </r>
    <r>
      <rPr>
        <sz val="10"/>
        <color rgb="FF1D164C"/>
        <rFont val="Verdana"/>
        <family val="2"/>
      </rPr>
      <t xml:space="preserve">/ No
Baseline: </t>
    </r>
    <r>
      <rPr>
        <b/>
        <sz val="10"/>
        <color rgb="FF1D164C"/>
        <rFont val="Verdana"/>
        <family val="2"/>
      </rPr>
      <t>Yes</t>
    </r>
    <r>
      <rPr>
        <sz val="10"/>
        <color rgb="FF1D164C"/>
        <rFont val="Verdana"/>
        <family val="2"/>
      </rPr>
      <t xml:space="preserve"> / In progress / No
SMART targets: </t>
    </r>
    <r>
      <rPr>
        <b/>
        <sz val="10"/>
        <color rgb="FF1D164C"/>
        <rFont val="Verdana"/>
        <family val="2"/>
      </rPr>
      <t>Yes</t>
    </r>
    <r>
      <rPr>
        <sz val="10"/>
        <color rgb="FF1D164C"/>
        <rFont val="Verdana"/>
        <family val="2"/>
      </rPr>
      <t xml:space="preserve"> / In progress / No
Action plan: </t>
    </r>
    <r>
      <rPr>
        <b/>
        <sz val="10"/>
        <color rgb="FF1D164C"/>
        <rFont val="Verdana"/>
        <family val="2"/>
      </rPr>
      <t>Yes</t>
    </r>
    <r>
      <rPr>
        <sz val="10"/>
        <color rgb="FF1D164C"/>
        <rFont val="Verdana"/>
        <family val="2"/>
      </rPr>
      <t xml:space="preserve"> / In progress / No	
If you are setting targets in more impact areas, your third (and subsequent) area(s) of impact: </t>
    </r>
    <r>
      <rPr>
        <b/>
        <sz val="10"/>
        <color rgb="FF1D164C"/>
        <rFont val="Verdana"/>
        <family val="2"/>
      </rPr>
      <t>Social Economic Convergence</t>
    </r>
    <r>
      <rPr>
        <sz val="10"/>
        <color rgb="FF1D164C"/>
        <rFont val="Verdana"/>
        <family val="2"/>
      </rPr>
      <t xml:space="preserve"> (</t>
    </r>
    <r>
      <rPr>
        <b/>
        <sz val="10"/>
        <color rgb="FF1D164C"/>
        <rFont val="Verdana"/>
        <family val="2"/>
      </rPr>
      <t xml:space="preserve">Financial wellbeing)
</t>
    </r>
    <r>
      <rPr>
        <sz val="10"/>
        <color rgb="FF1D164C"/>
        <rFont val="Verdana"/>
        <family val="2"/>
      </rPr>
      <t xml:space="preserve">Alignment: </t>
    </r>
    <r>
      <rPr>
        <b/>
        <sz val="10"/>
        <color rgb="FF1D164C"/>
        <rFont val="Verdana"/>
        <family val="2"/>
      </rPr>
      <t>Yes</t>
    </r>
    <r>
      <rPr>
        <sz val="10"/>
        <color rgb="FF1D164C"/>
        <rFont val="Verdana"/>
        <family val="2"/>
      </rPr>
      <t xml:space="preserve"> / In progress / No
Baseline: </t>
    </r>
    <r>
      <rPr>
        <b/>
        <sz val="10"/>
        <color rgb="FF1D164C"/>
        <rFont val="Verdana"/>
        <family val="2"/>
      </rPr>
      <t>Yes</t>
    </r>
    <r>
      <rPr>
        <sz val="10"/>
        <color rgb="FF1D164C"/>
        <rFont val="Verdana"/>
        <family val="2"/>
      </rPr>
      <t xml:space="preserve"> / In progress / No
SMART targets: </t>
    </r>
    <r>
      <rPr>
        <b/>
        <sz val="10"/>
        <color rgb="FF1D164C"/>
        <rFont val="Verdana"/>
        <family val="2"/>
      </rPr>
      <t>Yes</t>
    </r>
    <r>
      <rPr>
        <sz val="10"/>
        <color rgb="FF1D164C"/>
        <rFont val="Verdana"/>
        <family val="2"/>
      </rPr>
      <t xml:space="preserve"> / In progress / No
Action plan: </t>
    </r>
    <r>
      <rPr>
        <b/>
        <sz val="10"/>
        <color rgb="FF1D164C"/>
        <rFont val="Verdana"/>
        <family val="2"/>
      </rPr>
      <t>Yes</t>
    </r>
    <r>
      <rPr>
        <sz val="10"/>
        <color rgb="FF1D164C"/>
        <rFont val="Verdana"/>
        <family val="2"/>
      </rPr>
      <t xml:space="preserve"> / In progress / No</t>
    </r>
  </si>
  <si>
    <r>
      <rPr>
        <b/>
        <sz val="10"/>
        <color theme="1"/>
        <rFont val="Verdana"/>
        <family val="2"/>
      </rPr>
      <t>Target Implementation and Monitoring</t>
    </r>
    <r>
      <rPr>
        <sz val="10"/>
        <color theme="1"/>
        <rFont val="Verdana"/>
        <family val="2"/>
      </rPr>
      <t xml:space="preserve">
For each target separately:
Show that your bank has implemented the actions it had previously defined to meet the set target. 
Report on your bank’s progress since the last report towards achieving each of the set targets and the impact your progress resulted in, using the indicators and KPIs to monitor progress you have defined under 2.2.
Or, in case of changes to implementation plans (relevant for 2nd and subsequent reports only): describe the potential changes (changes to priority impact areas, changes to indicators, acceleration/review of targets, introduction of new milestones or revisions of action plans) and explain why those changes have become necessary.</t>
    </r>
  </si>
  <si>
    <t xml:space="preserve">We continue to work on and progress our public ESG targets that reflect some of our most material ESG issues, including:
• Environmental sustainability (i.e. Climate stability)
• Housing (i.e. Availability, accessibility, affordability, quality of resources &amp; services) 
• Financial wellbeing (i.e. Social Economic Convergence)
Progress against our ESG targets is reviewed by the Ethics and Responsible Business Committee quarterly and twice a year by the Board Ethics, Environment, Social and Governance Committee. An annual review of these targets is conducted to ensure they remain relevant.
</t>
  </si>
  <si>
    <t>2024 ESG Supplement (pages 18-22)</t>
  </si>
  <si>
    <r>
      <rPr>
        <b/>
        <sz val="10"/>
        <color theme="0"/>
        <rFont val="Verdana"/>
        <family val="2"/>
      </rPr>
      <t>Please provide your bank’s conclusion/statement if it has fulfilled the requirements regarding Progress on Implementing Targets.</t>
    </r>
    <r>
      <rPr>
        <sz val="10"/>
        <color theme="0"/>
        <rFont val="Verdana"/>
        <family val="2"/>
      </rPr>
      <t xml:space="preserve">
We have fulfilled the requirements under this principle through our processes to evaluate and report on our progress against our ESG targets.</t>
    </r>
  </si>
  <si>
    <r>
      <rPr>
        <b/>
        <u/>
        <sz val="11"/>
        <color rgb="FF1D164C"/>
        <rFont val="Verdana"/>
        <family val="2"/>
      </rPr>
      <t>Principle 3: Clients and customers</t>
    </r>
    <r>
      <rPr>
        <sz val="11"/>
        <color rgb="FF1D164C"/>
        <rFont val="Verdana"/>
        <family val="2"/>
      </rPr>
      <t xml:space="preserve">
We will work responsibly with our clients and our customers to encourage sustainable practices and enable economic activities that create shared prosperity for current and future generations.</t>
    </r>
  </si>
  <si>
    <r>
      <rPr>
        <b/>
        <sz val="10"/>
        <color rgb="FF000000"/>
        <rFont val="Verdana"/>
        <family val="2"/>
      </rPr>
      <t xml:space="preserve">Client engagement
</t>
    </r>
    <r>
      <rPr>
        <sz val="10"/>
        <color rgb="FF000000"/>
        <rFont val="Verdana"/>
        <family val="2"/>
      </rPr>
      <t xml:space="preserve">Does your bank have a policy or engagement process with clients and customers  in place to encourage sustainable practices? 
X </t>
    </r>
    <r>
      <rPr>
        <b/>
        <sz val="10"/>
        <color rgb="FF000000"/>
        <rFont val="Verdana"/>
        <family val="2"/>
      </rPr>
      <t xml:space="preserve">Yes </t>
    </r>
    <r>
      <rPr>
        <sz val="10"/>
        <color rgb="FF000000"/>
        <rFont val="Verdana"/>
        <family val="2"/>
      </rPr>
      <t xml:space="preserve">		☐ In progress 		☐ No
Does your bank have a policy for sectors in which you have identified the highest (potential) negative impacts? 
X </t>
    </r>
    <r>
      <rPr>
        <b/>
        <sz val="10"/>
        <color rgb="FF000000"/>
        <rFont val="Verdana"/>
        <family val="2"/>
      </rPr>
      <t xml:space="preserve">Yes </t>
    </r>
    <r>
      <rPr>
        <sz val="10"/>
        <color rgb="FF000000"/>
        <rFont val="Verdana"/>
        <family val="2"/>
      </rPr>
      <t xml:space="preserve">		☐ In progress 		☐ No
Describe how your bank has worked with and/or is planning to work with its clients and customers to encourage sustainable practices and enable sustainable economic activities). It should include information on relevant policies, actions planned/implemented to support clients’ transition, selected indicators on client engagement and, where possible, the impacts achieved.
This should be based on and in line with the impact analysis, target-setting and action plans put in place by the bank.
</t>
    </r>
  </si>
  <si>
    <t>Climate stability (Environmental sustainability)
• Climate &amp; Environment Strategy
• Climate Change Commitment
• Large Emitters Engagement Program (LEEP)
• Social and Enviornmental Risk Policy</t>
  </si>
  <si>
    <t>2024 Climate-related Financial Disclosures (pages 10, 19)
ANZ Climate Change Commitment
2024 Climate-related Financial Disclosures (pages 29-32)
2024 Climate-related Financial Disclosures (pages 45-46)</t>
  </si>
  <si>
    <r>
      <rPr>
        <b/>
        <i/>
        <u/>
        <sz val="10"/>
        <color rgb="FF000000"/>
        <rFont val="Verdana"/>
        <family val="2"/>
      </rPr>
      <t xml:space="preserve">Availability, accessibility, affordability, quality of resources &amp; services (Housing)
</t>
    </r>
    <r>
      <rPr>
        <sz val="10"/>
        <color rgb="FF000000"/>
        <rFont val="Verdana"/>
        <family val="2"/>
      </rPr>
      <t>• Smaller Business and Retail Products and propositions (New Zealand)</t>
    </r>
  </si>
  <si>
    <r>
      <rPr>
        <sz val="10"/>
        <color rgb="FF000000"/>
        <rFont val="Verdana"/>
        <family val="2"/>
      </rPr>
      <t>2024 Climate-related Financial Disclosures (pages 26-27)</t>
    </r>
  </si>
  <si>
    <r>
      <rPr>
        <b/>
        <sz val="10"/>
        <color rgb="FF000000"/>
        <rFont val="Verdana"/>
        <family val="2"/>
      </rPr>
      <t xml:space="preserve">Business opportunities
</t>
    </r>
    <r>
      <rPr>
        <sz val="10"/>
        <color rgb="FF000000"/>
        <rFont val="Verdana"/>
        <family val="2"/>
      </rPr>
      <t>Describe what strategic business opportunities in relation to the increase of positive and the reduction of negative impacts your bank has identified and/or how you have worked on these in the reporting period. Provide information on existing products and services, information on sustainable products developed in terms of value (USD or local currency) and/or as a % of your portfolio, and which SDGs or impact areas you are striving to make a positive impact on (e.g. green mortgages – climate, social bonds – financial inclusion, etc.).</t>
    </r>
  </si>
  <si>
    <r>
      <rPr>
        <b/>
        <i/>
        <u/>
        <sz val="10"/>
        <color rgb="FF000000"/>
        <rFont val="Verdana"/>
        <family val="2"/>
      </rPr>
      <t xml:space="preserve">Climate stability (Environmental sustainability)
</t>
    </r>
    <r>
      <rPr>
        <sz val="10"/>
        <color rgb="FF000000"/>
        <rFont val="Verdana"/>
        <family val="2"/>
      </rPr>
      <t xml:space="preserve">•  Funding and facilitating social and environmental activities through our $100 billion target
•  Supporting our customers transition through financing
</t>
    </r>
    <r>
      <rPr>
        <sz val="10"/>
        <color rgb="FFFF0000"/>
        <rFont val="Verdana"/>
        <family val="2"/>
      </rPr>
      <t xml:space="preserve">
</t>
    </r>
  </si>
  <si>
    <t>2024 Climate-related Financial Disclosures (pages 21-24)
ANZ Social and Environmental Sustainability Target Methodology</t>
  </si>
  <si>
    <r>
      <rPr>
        <b/>
        <i/>
        <u/>
        <sz val="10"/>
        <color rgb="FF000000"/>
        <rFont val="Verdana"/>
        <family val="2"/>
      </rPr>
      <t xml:space="preserve">Social Economic Convergence (Financial wellbeing)
</t>
    </r>
    <r>
      <rPr>
        <sz val="10"/>
        <color rgb="FF000000"/>
        <rFont val="Verdana"/>
        <family val="2"/>
      </rPr>
      <t>• Saver Plus in the Pacific</t>
    </r>
  </si>
  <si>
    <t>2024 ESG Supplement (pages 18-22, 36)</t>
  </si>
  <si>
    <r>
      <rPr>
        <b/>
        <i/>
        <u/>
        <sz val="10"/>
        <color rgb="FF000000"/>
        <rFont val="Verdana"/>
        <family val="2"/>
      </rPr>
      <t xml:space="preserve">Availability, accessibility, affordability, quality of resources &amp; services (Housing)
</t>
    </r>
    <r>
      <rPr>
        <sz val="10"/>
        <color rgb="FF000000"/>
        <rFont val="Verdana"/>
        <family val="2"/>
      </rPr>
      <t>• Supporting an increase in supply of suitable and affordable housing</t>
    </r>
  </si>
  <si>
    <r>
      <rPr>
        <sz val="10"/>
        <color rgb="FF000000"/>
        <rFont val="Verdana"/>
        <family val="2"/>
      </rPr>
      <t>2024 ESG Supplement (pages 18-22, 29-31)</t>
    </r>
  </si>
  <si>
    <r>
      <rPr>
        <b/>
        <u/>
        <sz val="11"/>
        <color rgb="FF1D164C"/>
        <rFont val="Verdana"/>
        <family val="2"/>
      </rPr>
      <t>Principle 4: Stakeholders</t>
    </r>
    <r>
      <rPr>
        <sz val="11"/>
        <color rgb="FF1D164C"/>
        <rFont val="Verdana"/>
        <family val="2"/>
      </rPr>
      <t xml:space="preserve">
We will proactively and responsibly consult, engage and partner with relevant stakeholders to achieve society’s goals.</t>
    </r>
  </si>
  <si>
    <r>
      <rPr>
        <b/>
        <sz val="10"/>
        <color theme="1"/>
        <rFont val="Verdana"/>
        <family val="2"/>
      </rPr>
      <t>Stakeholder identification and consultation</t>
    </r>
    <r>
      <rPr>
        <sz val="10"/>
        <color theme="1"/>
        <rFont val="Verdana"/>
        <family val="2"/>
      </rPr>
      <t xml:space="preserve">
Does your bank have a process to identify and regularly consult, engage, collaborate and partner with stakeholders (or stakeholder groups ) you have identified as relevant in relation to the impact analysis and target setting process? 
☐ </t>
    </r>
    <r>
      <rPr>
        <b/>
        <sz val="10"/>
        <color theme="1"/>
        <rFont val="Verdana"/>
        <family val="2"/>
      </rPr>
      <t>Yes</t>
    </r>
    <r>
      <rPr>
        <sz val="10"/>
        <color theme="1"/>
        <rFont val="Verdana"/>
        <family val="2"/>
      </rPr>
      <t xml:space="preserve">		☐ In progress		☐ No
Please describe which stakeholders (or groups/types of stakeholders) you have identified, consulted, engaged, collaborated or partnered with for the purpose of implementing the Principles and improving your bank’s impacts. This should include a high-level overview of how your bank has identified relevant stakeholders, what issues were addressed/results achieved and how they fed into the action planning process.
</t>
    </r>
  </si>
  <si>
    <t>• Stakeholder engagement
• What matters most to our stakeholders</t>
  </si>
  <si>
    <t>2024 ESG Supplement (pages 15-17)
Stakeholder Engagement Policy Summary available at anz.com.au/policies-practices.
2024 ESG Supplement (pages 12-14)</t>
  </si>
  <si>
    <r>
      <rPr>
        <b/>
        <u/>
        <sz val="11"/>
        <color rgb="FF1D164C"/>
        <rFont val="Verdana"/>
        <family val="2"/>
      </rPr>
      <t>Principle 5: Governance and culture</t>
    </r>
    <r>
      <rPr>
        <sz val="11"/>
        <color rgb="FF1D164C"/>
        <rFont val="Verdana"/>
        <family val="2"/>
      </rPr>
      <t xml:space="preserve">
We will implement our commitment to these Principles through effective governance and a culture of responsible banking</t>
    </r>
  </si>
  <si>
    <r>
      <rPr>
        <b/>
        <sz val="10"/>
        <color rgb="FF000000"/>
        <rFont val="Verdana"/>
        <family val="2"/>
      </rPr>
      <t xml:space="preserve">Governance Structure for Implementation of the Principles
</t>
    </r>
    <r>
      <rPr>
        <sz val="10"/>
        <color rgb="FF000000"/>
        <rFont val="Verdana"/>
        <family val="2"/>
      </rPr>
      <t xml:space="preserve">Does your bank have a governance system in place that incorporates the PRB? 
</t>
    </r>
    <r>
      <rPr>
        <b/>
        <sz val="10"/>
        <color rgb="FF000000"/>
        <rFont val="Verdana"/>
        <family val="2"/>
      </rPr>
      <t>X</t>
    </r>
    <r>
      <rPr>
        <sz val="10"/>
        <color rgb="FF000000"/>
        <rFont val="Verdana"/>
        <family val="2"/>
      </rPr>
      <t xml:space="preserve"> </t>
    </r>
    <r>
      <rPr>
        <b/>
        <sz val="10"/>
        <color rgb="FF000000"/>
        <rFont val="Verdana"/>
        <family val="2"/>
      </rPr>
      <t>Yes</t>
    </r>
    <r>
      <rPr>
        <sz val="10"/>
        <color rgb="FF000000"/>
        <rFont val="Verdana"/>
        <family val="2"/>
      </rPr>
      <t xml:space="preserve">		☐ In progress		☐ No
Please describe the relevant governance structures, policies and procedures your bank has in place/is planning to put in place to manage significant positive and negative (potential) impacts and support the effective implementation of the Principles. This includes information about 
• 	which committee has responsibility over the sustainability strategy as well as targets approval and monitoring (including information about the highest level of governance the PRB is subjected to),
• 	details about the chair of the committee and the process and frequency for the board having oversight of PRB implementation (including remedial action in the event of targets or milestones not being achieved or unexpected negative impacts being detected), as well as 
• 	remuneration practices linked to sustainability targets.</t>
    </r>
  </si>
  <si>
    <r>
      <rPr>
        <sz val="10"/>
        <color rgb="FF000000"/>
        <rFont val="Verdana"/>
        <family val="2"/>
      </rPr>
      <t>The PRB is implemented through our existing operational structures and processes, e.g. target setting, implementation and monitoring, with ultimate oversight, review and/or approval of our ESG approach and focus areas overseen by the Board.</t>
    </r>
    <r>
      <rPr>
        <sz val="10"/>
        <color rgb="FFFF0000"/>
        <rFont val="Verdana"/>
        <family val="2"/>
      </rPr>
      <t xml:space="preserve"> 
</t>
    </r>
  </si>
  <si>
    <t>• ESG governance and risk management</t>
  </si>
  <si>
    <r>
      <rPr>
        <sz val="10"/>
        <color rgb="FF000000"/>
        <rFont val="Verdana"/>
        <family val="2"/>
      </rPr>
      <t>2024 ESG Supplement (pages 9-11)</t>
    </r>
  </si>
  <si>
    <t>• Governance</t>
  </si>
  <si>
    <t>2024 Climate-related Financial Disclosures (pages 13-18)</t>
  </si>
  <si>
    <r>
      <rPr>
        <b/>
        <sz val="10"/>
        <color theme="1"/>
        <rFont val="Verdana"/>
        <family val="2"/>
      </rPr>
      <t>Promoting a culture of responsible banking</t>
    </r>
    <r>
      <rPr>
        <sz val="10"/>
        <color theme="1"/>
        <rFont val="Verdana"/>
        <family val="2"/>
      </rPr>
      <t xml:space="preserve">
Describe the initiatives and measures of your bank to foster a culture of responsible banking among its employees (e.g., capacity building, e-learning, sustainability trainings for client-facing roles, inclusion in remuneration structures and performance management and leadership communication, amongst others).  </t>
    </r>
  </si>
  <si>
    <t>• Improving conduct and culture</t>
  </si>
  <si>
    <t>2024 ESG Supplement (pages 24-25)</t>
  </si>
  <si>
    <t>• Learning and development</t>
  </si>
  <si>
    <t>2024 ESG Supplement (pages 70-71)</t>
  </si>
  <si>
    <t>• Building our capability and supporting our customers</t>
  </si>
  <si>
    <t>2024 Climate-related Financial Disclosures (pages 36-37)</t>
  </si>
  <si>
    <r>
      <rPr>
        <b/>
        <sz val="10"/>
        <color theme="1"/>
        <rFont val="Verdana"/>
        <family val="2"/>
      </rPr>
      <t>Policies and due diligence processes</t>
    </r>
    <r>
      <rPr>
        <sz val="10"/>
        <color theme="1"/>
        <rFont val="Verdana"/>
        <family val="2"/>
      </rPr>
      <t xml:space="preserve">
Does your bank have policies in place that address environmental and social risks within your portfolio?  Please describe.
Please describe what due diligence processes your bank has installed to identify and manage environmental and social risks associated with your portfolio. This can include aspects such as identification of significant/salient risks, environmental and social risks mitigation and definition of action plans, monitoring and reporting on risks and any existing grievance mechanism, as well as the governance structures you have in place to oversee these risks.</t>
    </r>
  </si>
  <si>
    <t>• Enhancing our Policy Framework - The reference provides an overview of how Social and Environmental Risks (including climate and nature-related risks) are incorporated into our Policies and Procedures</t>
  </si>
  <si>
    <t>2024 Climate-related Financial Disclosures (pages 45-46)</t>
  </si>
  <si>
    <t>• Our approach to human rights</t>
  </si>
  <si>
    <t>2024 ESG Supplement (pages 59-60)</t>
  </si>
  <si>
    <r>
      <rPr>
        <b/>
        <sz val="10"/>
        <color rgb="FF1D164C"/>
        <rFont val="Verdana"/>
        <family val="2"/>
      </rPr>
      <t xml:space="preserve">Self-assessment summary 
</t>
    </r>
    <r>
      <rPr>
        <sz val="10"/>
        <color rgb="FF1D164C"/>
        <rFont val="Verdana"/>
        <family val="2"/>
      </rPr>
      <t xml:space="preserve">Does the CEO or other C-suite officers have regular oversight over the implementation of the Principles through the bank’s governance system? 
</t>
    </r>
    <r>
      <rPr>
        <b/>
        <sz val="10"/>
        <color rgb="FF1D164C"/>
        <rFont val="Verdana"/>
        <family val="2"/>
      </rPr>
      <t xml:space="preserve">X Yes					</t>
    </r>
    <r>
      <rPr>
        <sz val="10"/>
        <color rgb="FF1D164C"/>
        <rFont val="Verdana"/>
        <family val="2"/>
      </rPr>
      <t xml:space="preserve">☐ No
Does the governance system entail structures to oversee PRB implementation (e.g. incl. impact analysis and target setting, actions to achieve these targets and processes of remedial action in the event targets/milestones are not achieved or unexpected neg. impacts are detected)? 
</t>
    </r>
    <r>
      <rPr>
        <b/>
        <sz val="10"/>
        <color rgb="FF1D164C"/>
        <rFont val="Verdana"/>
        <family val="2"/>
      </rPr>
      <t>X Yes</t>
    </r>
    <r>
      <rPr>
        <sz val="10"/>
        <color rgb="FF1D164C"/>
        <rFont val="Verdana"/>
        <family val="2"/>
      </rPr>
      <t xml:space="preserve">					☐ No
Does your bank have measures in place to promote a culture of sustainability among employees (as described in 5.2)? 
</t>
    </r>
    <r>
      <rPr>
        <b/>
        <sz val="10"/>
        <color rgb="FF1D164C"/>
        <rFont val="Verdana"/>
        <family val="2"/>
      </rPr>
      <t xml:space="preserve">X Yes	</t>
    </r>
    <r>
      <rPr>
        <sz val="10"/>
        <color rgb="FF1D164C"/>
        <rFont val="Verdana"/>
        <family val="2"/>
      </rPr>
      <t xml:space="preserve">	☐ In progress		☐ No</t>
    </r>
  </si>
  <si>
    <r>
      <rPr>
        <b/>
        <sz val="10"/>
        <color theme="0"/>
        <rFont val="Verdana"/>
        <family val="2"/>
      </rPr>
      <t>Please provide your bank’s conclusion/statement if it has fulfilled the requirements regarding Governance Structure for Implementation of the Principles.</t>
    </r>
    <r>
      <rPr>
        <sz val="10"/>
        <color theme="0"/>
        <rFont val="Verdana"/>
        <family val="2"/>
      </rPr>
      <t xml:space="preserve">
We have fulfilled the requirements under this principle through our existing governance structures, specifically our executive ERBC and Board EESG Committee. Both of these Committees are updated on the implementation of our ESG targets and alignment to the Principles.</t>
    </r>
  </si>
  <si>
    <r>
      <rPr>
        <b/>
        <u/>
        <sz val="11"/>
        <color rgb="FF1D164C"/>
        <rFont val="Verdana"/>
        <family val="2"/>
      </rPr>
      <t>Principle 6: Transparency and accountability</t>
    </r>
    <r>
      <rPr>
        <sz val="11"/>
        <color rgb="FF1D164C"/>
        <rFont val="Verdana"/>
        <family val="2"/>
      </rPr>
      <t xml:space="preserve">
We will periodically review our individual and collective implementation of these Principles and be transparent about and accountable for our positive and negative impacts and our contribution to society’s goals.</t>
    </r>
  </si>
  <si>
    <r>
      <rPr>
        <b/>
        <sz val="10"/>
        <color rgb="FF000000"/>
        <rFont val="Verdana"/>
        <family val="2"/>
      </rPr>
      <t xml:space="preserve">Assurance
</t>
    </r>
    <r>
      <rPr>
        <sz val="10"/>
        <color rgb="FF000000"/>
        <rFont val="Verdana"/>
        <family val="2"/>
      </rPr>
      <t xml:space="preserve">Has this publicly disclosed information on your PRB commitments been assured by an independent assurer?
</t>
    </r>
    <r>
      <rPr>
        <b/>
        <sz val="10"/>
        <color rgb="FF000000"/>
        <rFont val="Verdana"/>
        <family val="2"/>
      </rPr>
      <t>X</t>
    </r>
    <r>
      <rPr>
        <sz val="10"/>
        <color rgb="FF000000"/>
        <rFont val="Verdana"/>
        <family val="2"/>
      </rPr>
      <t xml:space="preserve">  </t>
    </r>
    <r>
      <rPr>
        <b/>
        <sz val="10"/>
        <color rgb="FF000000"/>
        <rFont val="Verdana"/>
        <family val="2"/>
      </rPr>
      <t xml:space="preserve">Yes	 	</t>
    </r>
    <r>
      <rPr>
        <sz val="10"/>
        <color rgb="FF000000"/>
        <rFont val="Verdana"/>
        <family val="2"/>
      </rPr>
      <t>☐</t>
    </r>
    <r>
      <rPr>
        <b/>
        <sz val="10"/>
        <color rgb="FF000000"/>
        <rFont val="Verdana"/>
        <family val="2"/>
      </rPr>
      <t xml:space="preserve"> </t>
    </r>
    <r>
      <rPr>
        <sz val="10"/>
        <color rgb="FF000000"/>
        <rFont val="Verdana"/>
        <family val="2"/>
      </rPr>
      <t>Partially	 	☐ No 
If applicable, please include the link or description of the assurance statement.</t>
    </r>
  </si>
  <si>
    <t>2024 ESG Supplement (pages 75-76)
2024 Climate-related Financial disclosures (pages 117-119)</t>
  </si>
  <si>
    <r>
      <rPr>
        <b/>
        <sz val="10"/>
        <color theme="1"/>
        <rFont val="Verdana"/>
        <family val="2"/>
      </rPr>
      <t>Reporting on other frameworks</t>
    </r>
    <r>
      <rPr>
        <sz val="10"/>
        <color theme="1"/>
        <rFont val="Verdana"/>
        <family val="2"/>
      </rPr>
      <t xml:space="preserve">
Does your bank disclose sustainability information in any of the listed below standards and frameworks?
</t>
    </r>
    <r>
      <rPr>
        <b/>
        <sz val="10"/>
        <color theme="1"/>
        <rFont val="Verdana"/>
        <family val="2"/>
      </rPr>
      <t>X</t>
    </r>
    <r>
      <rPr>
        <sz val="10"/>
        <color theme="1"/>
        <rFont val="Verdana"/>
        <family val="2"/>
      </rPr>
      <t xml:space="preserve"> 	</t>
    </r>
    <r>
      <rPr>
        <b/>
        <sz val="10"/>
        <color theme="1"/>
        <rFont val="Verdana"/>
        <family val="2"/>
      </rPr>
      <t>GRI</t>
    </r>
    <r>
      <rPr>
        <sz val="10"/>
        <color theme="1"/>
        <rFont val="Verdana"/>
        <family val="2"/>
      </rPr>
      <t xml:space="preserve">
☐ 	SASB
☐ 	CDP 
☐ 	IFRS Sustainability Disclosure Standards (to be published)
</t>
    </r>
    <r>
      <rPr>
        <b/>
        <sz val="10"/>
        <color theme="1"/>
        <rFont val="Verdana"/>
        <family val="2"/>
      </rPr>
      <t>X</t>
    </r>
    <r>
      <rPr>
        <sz val="10"/>
        <color theme="1"/>
        <rFont val="Verdana"/>
        <family val="2"/>
      </rPr>
      <t xml:space="preserve"> 	</t>
    </r>
    <r>
      <rPr>
        <b/>
        <sz val="10"/>
        <color theme="1"/>
        <rFont val="Verdana"/>
        <family val="2"/>
      </rPr>
      <t>TCFD</t>
    </r>
    <r>
      <rPr>
        <sz val="10"/>
        <color theme="1"/>
        <rFont val="Verdana"/>
        <family val="2"/>
      </rPr>
      <t xml:space="preserve">
☐ 	Other</t>
    </r>
  </si>
  <si>
    <r>
      <rPr>
        <sz val="10"/>
        <color rgb="FF000000"/>
        <rFont val="Verdana"/>
        <family val="2"/>
      </rPr>
      <t>GRI
TCFD</t>
    </r>
    <r>
      <rPr>
        <sz val="10"/>
        <color rgb="FFFF0000"/>
        <rFont val="Verdana"/>
        <family val="2"/>
      </rPr>
      <t xml:space="preserve"> </t>
    </r>
  </si>
  <si>
    <t>2024 ESG Supplement (page 4)
2024 Climate-related Financial disclosures (page 4)</t>
  </si>
  <si>
    <r>
      <rPr>
        <b/>
        <sz val="10"/>
        <color theme="1"/>
        <rFont val="Verdana"/>
        <family val="2"/>
      </rPr>
      <t>Outlook</t>
    </r>
    <r>
      <rPr>
        <sz val="10"/>
        <color theme="1"/>
        <rFont val="Verdana"/>
        <family val="2"/>
      </rPr>
      <t xml:space="preserve">
What are the next steps your bank will undertake in next 12 month-reporting period (particularly on impact analysis, target setting and governance structure for implementing the PRB)? Please describe briefly.</t>
    </r>
  </si>
  <si>
    <t xml:space="preserve">Our ESG Targets
Continued participation in UNEP FI working groups.
The bank's forward strategy is subject to confidentiality constraints.
</t>
  </si>
  <si>
    <r>
      <rPr>
        <b/>
        <sz val="10"/>
        <color theme="1"/>
        <rFont val="Verdana"/>
        <family val="2"/>
      </rPr>
      <t>Challenges</t>
    </r>
    <r>
      <rPr>
        <sz val="10"/>
        <color theme="1"/>
        <rFont val="Verdana"/>
        <family val="2"/>
      </rPr>
      <t xml:space="preserve">
What challenges have you prioritized to address when implementing the Principles for Responsible Banking? Please choose what you consider the top three challenges your bank has prioritized to address in the last 12 months (optional question).
If desired, you can elaborate on challenges and how you are tackling these:</t>
    </r>
  </si>
  <si>
    <r>
      <t xml:space="preserve">☐ Embedding PRB oversight into governance 
☐ Gaining or maintaining momentum in the bank
☐ Getting started: where to start and what to focus on in the beginning
☐ Conducting an impact analysis
☐ Assessing negative environmental and social impacts
☐ Choosing the right performance measurement methodology/ies
☐ Setting targets
☐ Customer engagement
☐ Stakeholder engagement
</t>
    </r>
    <r>
      <rPr>
        <b/>
        <sz val="10"/>
        <rFont val="Verdana"/>
        <family val="2"/>
      </rPr>
      <t>X</t>
    </r>
    <r>
      <rPr>
        <sz val="10"/>
        <rFont val="Verdana"/>
        <family val="2"/>
      </rPr>
      <t xml:space="preserve"> </t>
    </r>
    <r>
      <rPr>
        <b/>
        <sz val="10"/>
        <rFont val="Verdana"/>
        <family val="2"/>
      </rPr>
      <t>Data availability</t>
    </r>
    <r>
      <rPr>
        <sz val="10"/>
        <rFont val="Verdana"/>
        <family val="2"/>
      </rPr>
      <t xml:space="preserve">
☐ Data quality
☐ Access to resources
X </t>
    </r>
    <r>
      <rPr>
        <b/>
        <sz val="10"/>
        <rFont val="Verdana"/>
        <family val="2"/>
      </rPr>
      <t>Reporting</t>
    </r>
    <r>
      <rPr>
        <sz val="10"/>
        <rFont val="Verdana"/>
        <family val="2"/>
      </rPr>
      <t xml:space="preserve">
☐ Assurance
☐ Prioritizing actions internally
☐ Other: …</t>
    </r>
  </si>
  <si>
    <r>
      <rPr>
        <b/>
        <sz val="10"/>
        <color theme="0"/>
        <rFont val="Verdana"/>
        <family val="2"/>
      </rPr>
      <t xml:space="preserve">Please provide your bank’s conclusion/statement if it has fulfilled the requirements regarding Progress on Implementing the Principles for Responsible Banking.
</t>
    </r>
    <r>
      <rPr>
        <sz val="10"/>
        <color theme="0"/>
        <rFont val="Verdana"/>
        <family val="2"/>
      </rPr>
      <t>This is our fifth year of reporting against the Principles for Responsible Banking. We consider we have fulfilled the majority of the requirements of the Principles and will continue our commitment in the coming year.</t>
    </r>
  </si>
  <si>
    <t>This glossary includes all defined terms from our 2024 ESG Supplement, 2024 Climate-related Financial Disclosures and our 2024 ESG Data and Frameworks Pack, however not all terms are used in the 2024 ESG Data and Frameworks Pack.</t>
  </si>
  <si>
    <t>Term</t>
  </si>
  <si>
    <t>Definition</t>
  </si>
  <si>
    <t xml:space="preserve">"100 largest emitting business customers" </t>
  </si>
  <si>
    <t xml:space="preserve">A cohort of our LEEP customers.  </t>
  </si>
  <si>
    <t>“ANZ” or “the Group” or "our" or “us”</t>
  </si>
  <si>
    <t>Refers to ANZ Group Holdings Limited and its subsidiaries.</t>
  </si>
  <si>
    <t>Absenteeism rate</t>
  </si>
  <si>
    <t>Absenteeism is calculated as actual unplanned leave hours lost (excluding carers leave) as a percentage of total hours scheduled to be worked by the workforce.</t>
  </si>
  <si>
    <t>Absolute emissions</t>
  </si>
  <si>
    <t>Total amount of greenhouse gases emitted to the atmosphere over a specific period.</t>
  </si>
  <si>
    <t>Absolute financed emissions</t>
  </si>
  <si>
    <t>The portion of our in-scope customers’ in scope emissions attributable to ANZ’s financing activities.</t>
  </si>
  <si>
    <t>See further: Our approach to sectoral pathways.</t>
  </si>
  <si>
    <t xml:space="preserve">ANZ Bank Group </t>
  </si>
  <si>
    <t>Means all businesses and entities owned by ANZ Bank HoldCo, including ANZBGL and ANZ Bank New Zealand, but excluding Suncorp Bank.</t>
  </si>
  <si>
    <t xml:space="preserve">ANZ Bank New Zealand </t>
  </si>
  <si>
    <t>Means ANZ Bank New Zealand Limited</t>
  </si>
  <si>
    <t>ANZ Group</t>
  </si>
  <si>
    <t>Means the ANZBGL Group or the ANZGHL Group as a whole (including all businesses), as the context requires.</t>
  </si>
  <si>
    <t xml:space="preserve">ANZ Non-Bank Group </t>
  </si>
  <si>
    <t>Means ANZ ServiceCo and all businesses and entities owned by ANZ Non-Bank HoldCo, including ANZ’s beneficial interests in the 1835i trusts, non-controlling interests in the Worldline merchant acquiring joint venture, and equity interests in Lygon, TIN and Pollination.</t>
  </si>
  <si>
    <t>ANZ Roy Morgan Financial Wellbeing Indicator</t>
  </si>
  <si>
    <t>The ANZ Roy Morgan Financial Wellbeing Indicator is an ongoing time-series measure of financial wellbeing. Powered by the Roy Morgan Single Source Survey, the ANZ Roy Morgan Financial Wellbeing Indicator provides unique, regular insights into Australians’ and New Zealanders’ financial wellbeing.</t>
  </si>
  <si>
    <t xml:space="preserve">ANZBGL </t>
  </si>
  <si>
    <t>Means Australia and New Zealand Banking Group Limited.</t>
  </si>
  <si>
    <t xml:space="preserve">ANZBGL Group </t>
  </si>
  <si>
    <t>Means ANZBGL and each of its subsidiaries.</t>
  </si>
  <si>
    <t>ANZGHL</t>
  </si>
  <si>
    <t>Means ANZ Group Holdings Limited.</t>
  </si>
  <si>
    <t xml:space="preserve">ANZGHL Group </t>
  </si>
  <si>
    <t>Means all businesses owned by ANZGHL after the Restructure (including ANZ Bank HoldCo, ANZBGL, ANZ ServiceCo and ANZ Non-Bank HoldCo).</t>
  </si>
  <si>
    <t xml:space="preserve">ANZ's Climate Change Commitment </t>
  </si>
  <si>
    <t>Our Climate Change Commitment provides the framework to achieve our strategy of transitioning our lending to net zero financed emissions in line with the goals of the Paris Agreement.</t>
  </si>
  <si>
    <t>Australian residential home loans</t>
  </si>
  <si>
    <t>On-balance sheet loans for the purchase and refinance of residential properties, including individual homes and multi-family housing with a small number of units in Australia. It excludes the following:</t>
  </si>
  <si>
    <t>• Vacant land securities</t>
  </si>
  <si>
    <t>• Construction and renovation loans</t>
  </si>
  <si>
    <t>• Properties used solely as a guarantee for other residential or business loans</t>
  </si>
  <si>
    <t>• Home equity loans and home equity lines of credit where use of proceeds is unknown</t>
  </si>
  <si>
    <t xml:space="preserve">Average time to payment </t>
  </si>
  <si>
    <t>Days to make payment from the date of receipt by ANZ of a valid tax invoice</t>
  </si>
  <si>
    <t>Biodiversity</t>
  </si>
  <si>
    <t>The TNFD defines ‘biodiversity’ as “the variability among living organisms from all sources, including, inter alia, terrestrial, marine and other aquatic ecosystems and the ecological complexes of which they are part; this includes diversity within species, between species and of ecosystems.”</t>
  </si>
  <si>
    <t xml:space="preserve">Board </t>
  </si>
  <si>
    <t>Means ANZGHL Board of Directors.</t>
  </si>
  <si>
    <t>Carbon offsets</t>
  </si>
  <si>
    <t>Carbon offsets are used by a company to compensate for its emissions, thereby reducing its net emissions. Carbon offsets are typically tradeable credit units that reflect a tonne of emissions avoided, removed or captured from the atmosphere.</t>
  </si>
  <si>
    <t xml:space="preserve">Carbon offsets for emissions associated with ANZ's global business operations retired in accordance with The Climate Active Carbon Neutral Standard and Toitu Net Carbon Zero programme and externally assured by KPMG. ANZ has retired carbon offsets for its business operations since 2010. </t>
  </si>
  <si>
    <t>Climate Change Risk Assessment</t>
  </si>
  <si>
    <t>A tool used to help guide customer engagement and assess and manage climate-related risks. The CCRA includes an assessment of our customers’ exposure to potential physical risks and transition risks and the maturity of the customer’s transition plan, as aligned to our Customer Transition plan assessment framework.</t>
  </si>
  <si>
    <t xml:space="preserve">Climate program </t>
  </si>
  <si>
    <t>An internal program of work established to enable ANZ to meet the mandatory climate-related disclosure requirements legislated by the Australian Government.</t>
  </si>
  <si>
    <t>Climate Reporting Entities</t>
  </si>
  <si>
    <r>
      <rPr>
        <sz val="11"/>
        <rFont val="Verdana"/>
        <family val="2"/>
      </rPr>
      <t xml:space="preserve">For mandatory climate reporting in New Zealand. See </t>
    </r>
    <r>
      <rPr>
        <u/>
        <sz val="11"/>
        <color theme="10"/>
        <rFont val="Verdana"/>
        <family val="2"/>
      </rPr>
      <t>Climate Reporting Entities</t>
    </r>
  </si>
  <si>
    <t>CO2-e</t>
  </si>
  <si>
    <t xml:space="preserve">Carbon dioxide equivalent. A measure used to compare the emissions from various greenhouse gases on the basis of their global-warming potential (GWP), by converting amounts of other gases to the equivalent amount of carbon dioxide with the same global warming potential.   </t>
  </si>
  <si>
    <t xml:space="preserve">Contributions from ANZ to address a social issue. Can be classified as time, in kind, cash, management costs or foregone revenue. </t>
  </si>
  <si>
    <t xml:space="preserve">Community investment by cash </t>
  </si>
  <si>
    <t>A cash contribution is the gross monetary amount a company pays in support of a community organisation/ project.</t>
  </si>
  <si>
    <t xml:space="preserve">Community investment by management costs </t>
  </si>
  <si>
    <t>Management costs are costs that incur when making a community investment. These include the salaries, benefits and other overheads of community affairs staff along with research/communications spend if used to help the community engage with the company.</t>
  </si>
  <si>
    <t xml:space="preserve">Community investment by time </t>
  </si>
  <si>
    <t>A time contribution is the cost to the company of the paid working hours contributed by employees to a community organisation or activity.</t>
  </si>
  <si>
    <t>Contingent workers</t>
  </si>
  <si>
    <t>A person engaged to provide services to ANZ under a contract for service. They are not employed directly by ANZ, but are normally engaged and paid via an external supplier, such as a labour hire or payroll firm.</t>
  </si>
  <si>
    <t>Customer complaints</t>
  </si>
  <si>
    <t>Complaints reported are those recorded in the Bank's complaint systems, including complaints escalated by customers to the Australian Financial Complaints Authority and Banking Ombudsman Scheme (NZ). Complaints are recorded by employees in Australia and New Zealand.</t>
  </si>
  <si>
    <t>Customer Transition Plan Assessment Framework</t>
  </si>
  <si>
    <t>The framework that ANZ developed to assess the maturity of a customer's transition plan. The framework focuses on three key elements of governance, targets, and disclosures.</t>
  </si>
  <si>
    <t>Deal size</t>
  </si>
  <si>
    <t xml:space="preserve">The total amount of funds raised by a borrower/ issuer on a transaction or deal that ANZ participated in. </t>
  </si>
  <si>
    <t>Direct financing / direct finance</t>
  </si>
  <si>
    <t>Financing that has a direct nexus to an asset, such as limited recourse project financing or a ‘use-of-proceeds’ or ‘project-related’ corporate loan. It does not include general corporate purpose lending.</t>
  </si>
  <si>
    <t>Disclosed Executives</t>
  </si>
  <si>
    <t>This comprises those personnel with a key responsibility for the strategic direction and management of the Group (or entity) (i.e., members of the Group Executive Committee (ExCo)) who have Financial Accountability Regime (FAR) accountability and who report to the Chief Executive Officer (CEO).</t>
  </si>
  <si>
    <t>Emissions intensity</t>
  </si>
  <si>
    <t>Volume of emissions per unit of some activity or output.</t>
  </si>
  <si>
    <t>Employee engagement</t>
  </si>
  <si>
    <t>Represents the levels of enthusiasm and connection our workforce has with ANZ.</t>
  </si>
  <si>
    <t>Employee headcount</t>
  </si>
  <si>
    <t>Refers to the number of people employed at a given time</t>
  </si>
  <si>
    <t>Employee new hires</t>
  </si>
  <si>
    <t>Employees, all employment types, newly hired during the reporting period.</t>
  </si>
  <si>
    <t>Employee turnover</t>
  </si>
  <si>
    <t xml:space="preserve">Employees who leave the organisation voluntarily or due to dismissal, retirement, or death in service. </t>
  </si>
  <si>
    <t xml:space="preserve">Employees </t>
  </si>
  <si>
    <t xml:space="preserve">ANZ - A person employed by ANZ. There are three sub-categories of employees: permanent (or regular) employee (full time or part time); fixed term employee (full time or part time); casual employee. </t>
  </si>
  <si>
    <t>ENCORE (Exploring Natural Capital Opportunities, Risks and Exposures)</t>
  </si>
  <si>
    <t>The ENCORE tool helps banks, investors and insurance firms assess the potential risks that environmental degradation, causes for financial institutions. ENCORE consolidates international and national data from public databases and is recognised as a robust tool. The ENCORE tool was developed by the Natural Capital Finance Alliance (the NCFA) and the World Conservation Monitoring Centre (the UNEP-WCMC).</t>
  </si>
  <si>
    <t>Executive</t>
  </si>
  <si>
    <t xml:space="preserve">Comprises of persons holding roles within ANZ designated as Group 2. </t>
  </si>
  <si>
    <t>Executive Committee</t>
  </si>
  <si>
    <t>Comprises ANZ’s most senior executives. A subset of employees within Group 1.</t>
  </si>
  <si>
    <t>Exposure at Default (EAD)</t>
  </si>
  <si>
    <t>Represents the Group's exposure to each sector based on APRA’s calculation formula which includes total committed loans (drawn plus a predicted portion of off-balance sheet exposures that may be drawn in the event of future default, as specified by APRA in APS 113)</t>
  </si>
  <si>
    <t xml:space="preserve">Financed emissions </t>
  </si>
  <si>
    <t xml:space="preserve">Emissions financed by a financial institution’s loans or other financial products that result in a credit exposure. They are estimated based on an attributed proportion of the financial institution’s customers’ emissions. These financed emissions are part of the financial institution’s scope 3, Category 15 emissions. </t>
  </si>
  <si>
    <t xml:space="preserve">Financial inclusion programs </t>
  </si>
  <si>
    <t>ANZ have developed financial wellbeing programs in consultation with community partner organisations and government. These programs aim to provide real social benefits to the community by improving financial inclusion and capability of lower income individuals. Our programs include: MoneyBusiness, MoneyMinded and Saver Plus.</t>
  </si>
  <si>
    <t>Forgone revenue</t>
  </si>
  <si>
    <t>The cost of providing low or fee-free accounts to a range of customers such as government benefit recipients, not-for-profit organisations, students, and</t>
  </si>
  <si>
    <t xml:space="preserve">the elderly. International transfer fees were waived for funds sent from Australia to Sri Lanka and Ukraine, and from New Zealand to Ukraine to support communities impacted by disaster-related events. </t>
  </si>
  <si>
    <t>Gender pay gap</t>
  </si>
  <si>
    <t xml:space="preserve">The gender pay gap represents the difference between the total remuneration that women and men earn across all roles based in Australia.   </t>
  </si>
  <si>
    <t xml:space="preserve">Includes CEO, Executive Committee, permanent, casual and temporary (fixed-term) employees, and trainees/interns. Excludes independent contractors. Effective date 31 December 2023. Fixed remuneration data reflects actual earnings over 12-months (grossed up to 1 FTE and annualised). Variable pay is based on FY23 outcomes.  </t>
  </si>
  <si>
    <t>Greenhouse gas (GHG)</t>
  </si>
  <si>
    <t>The greenhouse gases listed in the Kyoto Protocol are carbon dioxide (CO2), methane (CH4), nitrous oxide (N20), hydrofluorocarbons (HFCs), nitrogen trifluoride (NF3), perfluorocarbons (PFCs), and sulphur hexafluoride (SF6).</t>
  </si>
  <si>
    <t>Greenhouse Gas (GHG) Protocol</t>
  </si>
  <si>
    <t>The Corporate Accounting and Reporting Standard (Revised Edition) published by Greenhouse Gas Protocol. GHG Protocol establishes comprehensive global standardized frameworks to measure and manage greenhouse gas (GHG) emissions from operations, value chains and mitigation actions.</t>
  </si>
  <si>
    <t>Hardship</t>
  </si>
  <si>
    <t>Hardship typically refers to a situation where an individual is experiencing financial difficulty, making it challenging for them to meet their financial obligations. This can include situations such as loss of income, unexpected expenses, or other personal circumstances that impact one's ability to repay debts or manage financial commitments.</t>
  </si>
  <si>
    <t>Hard-to-abate</t>
  </si>
  <si>
    <t>Sectors where the reduction of emissions or the transition to net zero by 2050 is either technologically or financially difficult.</t>
  </si>
  <si>
    <t>Institutional Energy Customers</t>
  </si>
  <si>
    <t>These are customers of our Institutional business (excluding Corporate Bank) that ANZ has allocated to the following internal industry classification codes:</t>
  </si>
  <si>
    <t>1102 - Thermal coal mining</t>
  </si>
  <si>
    <t>1200 - Oil and gas extraction</t>
  </si>
  <si>
    <t>1511 - Petroleum exploration</t>
  </si>
  <si>
    <t>1512 - Petroleum exploration service</t>
  </si>
  <si>
    <t>2510 - Refining</t>
  </si>
  <si>
    <t>4521 - Wholesaling / distribution</t>
  </si>
  <si>
    <t>3611 - Electricity generation</t>
  </si>
  <si>
    <t>Institutional energy customers comprise the vast majority of our energy customers and are responsible for the vast majority of financed emissions from our energy customers.</t>
  </si>
  <si>
    <t>ANZ applies an internal classification system to allocate customers to industry sectors. The allocation is intended to reflect the primary business activity of the customer in terms of revenue. The classification system is informed by the 1993 Australia and New Zealand Standard Industrial Classification (ANZSIC) codes, adapted where appropriate. See page 55 for further information.</t>
  </si>
  <si>
    <t>Intergovernmental Panel on Climate Change (IPCC)</t>
  </si>
  <si>
    <t>The Intergovernmental Panel on Climate Change (IPCC) is the United Nations body for assessing the science related to climate change.</t>
  </si>
  <si>
    <t xml:space="preserve">Labelled Sustainable Finance </t>
  </si>
  <si>
    <t xml:space="preserve">Labelled sustainable finance is existing banking products with a specific sustainability related label e.g. Green, Social, Sustainability and Sustainability-Linked. </t>
  </si>
  <si>
    <t>Large business customers</t>
  </si>
  <si>
    <t>The customers of ANZ Institutional division where ANZ has a credit exposure.</t>
  </si>
  <si>
    <t>Large Emitters Engagement Program (LEEP)</t>
  </si>
  <si>
    <t>Our Large Emitters Engagement Program (LEEP). This is our signature customer engagement program, which provides the framework for engaging with LEEP customers on their transition plans.</t>
  </si>
  <si>
    <t xml:space="preserve">LEEP customer selection </t>
  </si>
  <si>
    <t>Customers were selected as LEEP customers based on information available in August 2023 as follows:</t>
  </si>
  <si>
    <t>(a) our 100 largest emitting business customers: 100 customers with the highest reported or estimated emissions encompassing scope 1 and scope 2 emissions for all customers and relevant scope 3 emissions for coal, oil &amp; gas and mining infrastructure customers;</t>
  </si>
  <si>
    <t>(b) Safeguard Mechanism: customers with operational control over or a major financial stake in any Safeguard Mechanism facility;</t>
  </si>
  <si>
    <t>(c) large emitters in sectoral pathways: customers included in our sectoral pathway targets;</t>
  </si>
  <si>
    <t>(d) other large emitters: customers that ANZ identified as large emitters (such as large agribusiness or chemical manufacturers).</t>
  </si>
  <si>
    <t>Each customer was also required to meet specific credit limit thresholds and have an ongoing relationship with ANZ to be included as a LEEP customer.</t>
  </si>
  <si>
    <t>Customers selected on the basis outlined above will continue as LEEP customers until end FY25. A customer may be removed as a LEEP customer if it ceases its relationship with ANZ or if engagement is not practical for another reason. The outgoing customer will be replaced by another customer that meets the selection requirements.</t>
  </si>
  <si>
    <t xml:space="preserve">LEEP customers </t>
  </si>
  <si>
    <t>LEEP customers comprise: (a) from FY24, our 100 largest emitting business customers, and customers subject to the Safeguard Mechanism; and (b) additionally from FY25, large emitters in sectoral pathways and other large emitters, in each case as identified through LEEP customer selection</t>
  </si>
  <si>
    <t>Location-based emissions</t>
  </si>
  <si>
    <t>Gross Scope 2 emissions from purchased electricity calculated using the emissions intensity of the national grid.</t>
  </si>
  <si>
    <t>Market-based emissions</t>
  </si>
  <si>
    <t>Emission accounting method that incorporates net emissions from purchased electricity after renewable energy certificates have been taken into account.</t>
  </si>
  <si>
    <t xml:space="preserve">Material Energy Transactions </t>
  </si>
  <si>
    <t xml:space="preserve">Transactions involving Institutional Energy Customers that are likely to have a significant impact on the size or carbon intensity of our energy sector portfolio or which ANZ considers to represent heightened reputational risk. </t>
  </si>
  <si>
    <t>MoneyBusiness</t>
  </si>
  <si>
    <t>MoneyBusiness is an adult financial education program that is designed to build the money management skills and confidence of Indigenous Australians and develop a stronger savings culture.</t>
  </si>
  <si>
    <t>MoneyMinded</t>
  </si>
  <si>
    <t>MoneyMinded is a flexible adult financial education program that builds knowledge, confidence and skills to help people make informed decisions and manage their money. Developed in 2002, MoneyMinded is ANZ’s flagship financial education program.</t>
  </si>
  <si>
    <t>Nature</t>
  </si>
  <si>
    <t>The TNFD considers ‘nature’ as the “natural world, with an emphasis on the diversity of living organisms (including people) and their interactions among themselves and with their environment.”</t>
  </si>
  <si>
    <t>Net-zero</t>
  </si>
  <si>
    <t>Net-zero emissions in this document relates to net-zero human-induced emissions.</t>
  </si>
  <si>
    <t>Net-zero financed emissions</t>
  </si>
  <si>
    <t>The state where financed emissions are balanced by an equivalent amount of permanent removal and storage of carbon dioxide from the atmosphere, resulting in no net increase in global emissions.</t>
  </si>
  <si>
    <t xml:space="preserve">New-to-bank customer </t>
  </si>
  <si>
    <t>A customer with whom ANZ has had no meaningful lending relationship for more than 12 months. Entities or assets acquired from existing customers are not classified as new to bank customers. Applies to lending products only, i.e. excludes transaction banking, credit cards, performance guarantees, meaning that only lending products that will help customers ‘fund’ their activities in a material way would be included.</t>
  </si>
  <si>
    <t>New upstream oil and gas customer</t>
  </si>
  <si>
    <t xml:space="preserve">A new to bank customer that is an upstream oil and gas customer. </t>
  </si>
  <si>
    <t xml:space="preserve">Non-financial Risk Management Framework </t>
  </si>
  <si>
    <t>The Non-Financial Risk (NFR) Framework comprises of procedures that define how ANZ staff should consistently and effectively identify, assess, manage, monitor and report on Non-Financial Risk.</t>
  </si>
  <si>
    <t>Operational emissions</t>
  </si>
  <si>
    <t>Emissions associated with the operating of the business, excluding financed emissions. Our operational emissions comprise our scope 1 and 2 emissions, and certain categories of scope 3 emissions, as explained in ANZ Operational Greenhouse Gas Emissions Reporting and Carbon Offset Methodology (Appendix 6 of Climate-related Financial Disclosures).</t>
  </si>
  <si>
    <t>Paris Agreement</t>
  </si>
  <si>
    <t>A legally binding international treaty on climate change adopted at the UN Climate Change Conference (COP21) in Paris in 2015. Its overarching goal is to hold “the increase in the global average temperature to well below 2°C above pre-industrial levels” and pursue efforts “to limit the temperature increase to 1.5°C above pre-industrial levels”.</t>
  </si>
  <si>
    <t>Paris Agreement goals</t>
  </si>
  <si>
    <t>The main goals of the Paris Agreement, which include: (i) limiting the global temperature increase to well below 2°C above pre-industrial levels, with efforts to limit it to 1.5°C; (ii) achieving global net-zero greenhouse gas emissions by the second half of the century.</t>
  </si>
  <si>
    <t>Paris aligned</t>
  </si>
  <si>
    <t>A term used by ANZ in this report to describe actions, strategies, targets or pathways that are consistent with reducing greenhouse gas emissions to levels that will limit global temperature increases to well below 2°C above pre-industrial levels and pursuing efforts to limit the temperature increase to 1.5°C above pre-industrial levels.</t>
  </si>
  <si>
    <t>Paris-aligned scenarios</t>
  </si>
  <si>
    <t>Climate and economic scenarios that outline potential pathways for limiting global temperature increases to well below 2°C above pre-industrial levels and pursuing efforts to limit the temperature increase to 1.5°C (depending on the scenario), in accordance with the Paris Agreement goals. These scenarios typically include assumptions about the pace and scale of greenhouse gas emission reductions, technological advancements, and policy measures require to achieve the scenario outcome.</t>
  </si>
  <si>
    <t>Partnership for Carbon Accounting Financials (PCAF)</t>
  </si>
  <si>
    <t>PCAF is a global partnership of financial institutions that work together to develop and implement a harmonised approach to assess and disclose the greenhouse gas emissions associated with their loans and investments.</t>
  </si>
  <si>
    <t>Physical financed emissions intensity</t>
  </si>
  <si>
    <t xml:space="preserve">A measure of the carbon intensity of ANZ’s lending and other financial services calculated by dividing the absolute financed emissions attributable to ANZ for in-scope emissions by ANZ’s total financing to in-scope customers (measured through EAD). </t>
  </si>
  <si>
    <t>Physical risk (acute and chronic)</t>
  </si>
  <si>
    <t>Risks arising from both longer-term changes in climate (chronic risk) as well as changes to the frequency and magnitude of extreme weather events (acute risk). Examples of chronic physical risk drivers include rising sea levels, rising average temperatures and ocean acidification. Examples of acute physical risk drivers include heatwaves, floods, bushfires and cyclones.</t>
  </si>
  <si>
    <t>Portfolio wide emissions intensity</t>
  </si>
  <si>
    <t>A measure of the carbon intensity of ANZ’s lending and other financial services calculated by dividing the Absolute financed emissions attributable to ANZ for in-scope emissions by ANZ’s total financing to in-scope customers (measured through EAD).</t>
  </si>
  <si>
    <t>Predominant activity</t>
  </si>
  <si>
    <t>The majority source of company revenue.</t>
  </si>
  <si>
    <t>Privacy complaints</t>
  </si>
  <si>
    <t>Any complaint relating to handling of personal information which ANZ receives from an individual, government agency, other person or entity.</t>
  </si>
  <si>
    <t>Risk Management Framework</t>
  </si>
  <si>
    <t xml:space="preserve">ANZ has a Risk Management Framework (RMF) to describe the system for identifying, measuring, evaluating, monitoring, reporting, and controlling or mitigating material risks that may affect its ability to meet its obligations to depositors and/or customers. </t>
  </si>
  <si>
    <t xml:space="preserve">Risk Principles </t>
  </si>
  <si>
    <t xml:space="preserve">The behaviours and practices that are expected to be applied to guide risk management and instil an appropriate risk culture across the Group. </t>
  </si>
  <si>
    <t>Safeguard Mechanism</t>
  </si>
  <si>
    <r>
      <rPr>
        <sz val="11"/>
        <rFont val="Verdana"/>
        <family val="2"/>
      </rPr>
      <t xml:space="preserve">The Safeguard Mechanism is the Australian Government's policy for reducing emissions at Australia's largest industrial facilities. It sets legislated limits - known as baselines - on the greenhouse gas emissions of these facilities. See </t>
    </r>
    <r>
      <rPr>
        <u/>
        <sz val="11"/>
        <color theme="10"/>
        <rFont val="Verdana"/>
        <family val="2"/>
      </rPr>
      <t>Safeguard Mechanism.</t>
    </r>
  </si>
  <si>
    <t>Saver Plus</t>
  </si>
  <si>
    <t>Saver Plus is a matched savings and financial education program developed in 2003 by ANZ and the Brotherhood of St Laurence. Eligible participants who complete the program have their savings matched (up to $500) by ANZ for approved education-related expenses for themselves or their children.</t>
  </si>
  <si>
    <t>Scope 1</t>
  </si>
  <si>
    <t>Direct greenhouse gas emissions from sources owned or controlled by the company.</t>
  </si>
  <si>
    <t>Scope 2</t>
  </si>
  <si>
    <t>Indirect greenhouse gas emissions from consumption of purchased electricity, heat or steam.</t>
  </si>
  <si>
    <t>Scope 3</t>
  </si>
  <si>
    <t xml:space="preserve">Other indirect greenhouse gas emissions not covered in scope 1 or scope 2 that occur in a company’s value chain as described in table 5.2 of the Greenhouse Gas Protocol's Corporate Value Chain (scope 3) Accounting and Reporting Standard. </t>
  </si>
  <si>
    <t xml:space="preserve">Sectoral pathways </t>
  </si>
  <si>
    <t xml:space="preserve">Industry-specific trajectories of emissions reductions that indicate whether ANZ’s financing is consistent with Paris Agreement goals. </t>
  </si>
  <si>
    <t xml:space="preserve">Senior Executive </t>
  </si>
  <si>
    <t>Comprises of persons holding roles within ANZ designated as Group 1. These roles typically involve leading large businesses, geographies or the strategy, policy or governance of business areas (excludes Group Executive Committee).</t>
  </si>
  <si>
    <t xml:space="preserve">Senior Manager </t>
  </si>
  <si>
    <t xml:space="preserve">Comprises of persons holding roles within ANZ designated as Group 3. </t>
  </si>
  <si>
    <t>Sensitive sectors</t>
  </si>
  <si>
    <t>Activities in the following sectors: Energy, Extractive Industries, Forestry and Forest, Hydroelectric Power, Military Equipment; and Water.</t>
  </si>
  <si>
    <t xml:space="preserve">Sustainability Linked Loan </t>
  </si>
  <si>
    <t>Sustainability linked loans are a type of labelled sustainable finance. They are any type of loan instruments and/or contingent facilities (such as bonding lines, guarantee lines or letters of credit) which incentivise the borrower's achievement of predetermined sustainability performance objectives.</t>
  </si>
  <si>
    <t>Thermal coal miner</t>
  </si>
  <si>
    <t xml:space="preserve">An Institutional energy customer that ANZ has allocated to industry code 1102 (Brown coal mining). ANZ considers the end-use of coal when assigning a customer to an industry code. If a customer’s predominant activity is producing thermal coal, they are assigned to industry code 1102. This includes black coal customers, when is it apparent to ANZ that the black coal is mined for power generation. </t>
  </si>
  <si>
    <t>Third-Party Risk Management Framework</t>
  </si>
  <si>
    <t>The Framework provides the foundation and arrangements that will help embed the right behaviours, processes and practices for managing third-party risk at ANZ. It provides a structured approach to managing third party risk in an effective and consistent manner to minimise the impact of adverse events and maximise the right outcome for all stakeholders.</t>
  </si>
  <si>
    <t xml:space="preserve">Transition Plan </t>
  </si>
  <si>
    <t>A climate-related transition plan is an aspect of an entity’s overall strategy that lays out the entity’s targets, actions or resources for its transition towards a lower-carbon economy, including actions such as reducing its emissions.</t>
  </si>
  <si>
    <t xml:space="preserve">Transition Risk </t>
  </si>
  <si>
    <t>Arising from the transition to a lower emission economy, including changes in domestic and international policy and regulatory settings, technological innovation, social adaptation and market changes.</t>
  </si>
  <si>
    <t xml:space="preserve">United Nations Guiding Principles on Business Human Rights </t>
  </si>
  <si>
    <t xml:space="preserve">The UN Guiding Principles on Business and Human Rights are a set of guidelines for States and companies to prevent, address and remedy human rights abuses committed in business operations. </t>
  </si>
  <si>
    <t>Under represented groups</t>
  </si>
  <si>
    <t xml:space="preserve">Under-represented groups' refers to demographic groups that are not proportionately represented at ANZ when compared with the population in the wider community, for example people with disability, First Nations Australians, Māori, LGBTIQ+ etc. </t>
  </si>
  <si>
    <t xml:space="preserve">Unlabelled </t>
  </si>
  <si>
    <t>Existing banking products and services where no specific sustainability related
label is applied.</t>
  </si>
  <si>
    <t>Upstream oil and gas customer</t>
  </si>
  <si>
    <t xml:space="preserve">An Institutional energy customer within industry code 1200. </t>
  </si>
  <si>
    <t>Volunteering hours</t>
  </si>
  <si>
    <t>Volunteering hours refer to the time an individual or team spends performing unpaid work or services for a nonprofit organisation, community group, or cause. These hours are typically contributed out of a sense of personal interest, or desire to support social, environmental, or charitable initiatives. Volunteering hours are often tracked by organisations to measure the impact and contribution of their volunteers.</t>
  </si>
  <si>
    <t>Women in leadership</t>
  </si>
  <si>
    <t xml:space="preserve">Measures proportion of women out of the entire Senior Manager, Executive and Senior Executive populations (roles within ANZ designated as Groups 3, 2 and 1 respectively). Includes all employees regardless of leave status but not contractors (which are included in FTE). </t>
  </si>
  <si>
    <t xml:space="preserve">Policy </t>
  </si>
  <si>
    <t>Anti-Money Laundering and Counter-Terrorism Financing Policy Summary</t>
  </si>
  <si>
    <t>Code of Conduct</t>
  </si>
  <si>
    <t>Disaster Relief and Recovery Policy</t>
  </si>
  <si>
    <t>Equal Opportunity, Bullying and Harassment Policy Summary</t>
  </si>
  <si>
    <t>Fraud Policy</t>
  </si>
  <si>
    <t>Privacy Policy</t>
  </si>
  <si>
    <t xml:space="preserve">Social and Enviromental Risk Policy </t>
  </si>
  <si>
    <t>Stakeholder engagement policy summary</t>
  </si>
  <si>
    <t>Supplier Code of Practice</t>
  </si>
  <si>
    <t>Tax Transfer Pricing Governance Policy Summary</t>
  </si>
  <si>
    <t>Volunteer Leave Policy</t>
  </si>
  <si>
    <t>Wellbeing Safety Policy Summary</t>
  </si>
  <si>
    <t>United Nations Sustainable Development Goals (SDGs) Alignment</t>
  </si>
  <si>
    <t>In 2024, progress against our public ESG targets contributed to the following United Nations Sustainable Development Goal targets:</t>
  </si>
  <si>
    <t>Target</t>
  </si>
  <si>
    <t>Relevant United Nations Sustainable Development Goal target</t>
  </si>
  <si>
    <r>
      <rPr>
        <sz val="11"/>
        <color rgb="FF000000"/>
        <rFont val="Verdana"/>
        <family val="2"/>
      </rPr>
      <t>Encourage our customers to build and maintain financial resilience with the aim of having at least 2.5 million customers</t>
    </r>
    <r>
      <rPr>
        <vertAlign val="superscript"/>
        <sz val="11"/>
        <rFont val="Verdana"/>
        <family val="2"/>
      </rPr>
      <t>1</t>
    </r>
    <r>
      <rPr>
        <sz val="11"/>
        <color rgb="FF000000"/>
        <rFont val="Verdana"/>
        <family val="2"/>
      </rPr>
      <t xml:space="preserve"> with a financial buffer of approximately 6 weeks’ expenses by end 2026. (Australia/New Zealand)</t>
    </r>
  </si>
  <si>
    <r>
      <rPr>
        <b/>
        <sz val="11"/>
        <color rgb="FF000000"/>
        <rFont val="Verdana"/>
        <family val="2"/>
      </rPr>
      <t xml:space="preserve">10.2 </t>
    </r>
    <r>
      <rPr>
        <sz val="11"/>
        <color rgb="FF000000"/>
        <rFont val="Verdana"/>
        <family val="2"/>
      </rPr>
      <t>– By 2030, empower and promote the social, economic and political inclusion of all, irrespective of age, sex, disability, race, ethnicity, origin, religion or economic or other status</t>
    </r>
  </si>
  <si>
    <r>
      <rPr>
        <b/>
        <sz val="11"/>
        <color rgb="FF000000"/>
        <rFont val="Verdana"/>
        <family val="2"/>
      </rPr>
      <t xml:space="preserve">1.4 </t>
    </r>
    <r>
      <rPr>
        <sz val="11"/>
        <color rgb="FF000000"/>
        <rFont val="Verdana"/>
        <family val="2"/>
      </rPr>
      <t>–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r>
  </si>
  <si>
    <r>
      <rPr>
        <b/>
        <sz val="11"/>
        <color rgb="FF000000"/>
        <rFont val="Verdana"/>
        <family val="2"/>
      </rPr>
      <t>10.1</t>
    </r>
    <r>
      <rPr>
        <sz val="11"/>
        <color rgb="FF000000"/>
        <rFont val="Verdana"/>
        <family val="2"/>
      </rPr>
      <t xml:space="preserve"> – By 2030, progressively achieve and sustain income growth of the bottom 40 per cent of the population at a rate higher than the national average</t>
    </r>
  </si>
  <si>
    <r>
      <rPr>
        <b/>
        <sz val="11"/>
        <color rgb="FF000000"/>
        <rFont val="Verdana"/>
        <family val="2"/>
      </rPr>
      <t>17.3</t>
    </r>
    <r>
      <rPr>
        <sz val="11"/>
        <color rgb="FF000000"/>
        <rFont val="Verdana"/>
        <family val="2"/>
      </rPr>
      <t xml:space="preserve"> – Mobilize additional financial resources for developing countries from multiple sources
</t>
    </r>
    <r>
      <rPr>
        <b/>
        <sz val="11"/>
        <color rgb="FF000000"/>
        <rFont val="Verdana"/>
        <family val="2"/>
      </rPr>
      <t>17.16</t>
    </r>
    <r>
      <rPr>
        <sz val="11"/>
        <color rgb="FF000000"/>
        <rFont val="Verdana"/>
        <family val="2"/>
      </rPr>
      <t xml:space="preserve"> –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
</t>
    </r>
    <r>
      <rPr>
        <b/>
        <sz val="11"/>
        <color rgb="FF000000"/>
        <rFont val="Verdana"/>
        <family val="2"/>
      </rPr>
      <t>17.17</t>
    </r>
    <r>
      <rPr>
        <sz val="11"/>
        <color rgb="FF000000"/>
        <rFont val="Verdana"/>
        <family val="2"/>
      </rPr>
      <t xml:space="preserve"> – Encourage and promote effective public, public-private and civil society partnerships, building on the experience and resourcing strategies of partnerships</t>
    </r>
  </si>
  <si>
    <t>Fund and facilitate at least $100 billion by end 2030, including $15 billion in 2024, in social and environmental activities through customer transactions and direct investments by ANZ. This includes initiatives that aim to help lower carbon emissions, protect nature, increase access to affordable housing and promote financial wellbeing.</t>
  </si>
  <si>
    <r>
      <rPr>
        <b/>
        <sz val="11"/>
        <color rgb="FF000000"/>
        <rFont val="Verdana"/>
        <family val="2"/>
      </rPr>
      <t>1.4</t>
    </r>
    <r>
      <rPr>
        <sz val="11"/>
        <color rgb="FF000000"/>
        <rFont val="Verdana"/>
        <family val="2"/>
      </rPr>
      <t xml:space="preserve"> –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r>
  </si>
  <si>
    <r>
      <rPr>
        <b/>
        <sz val="11"/>
        <color rgb="FF000000"/>
        <rFont val="Verdana"/>
        <family val="2"/>
      </rPr>
      <t xml:space="preserve">3.4 </t>
    </r>
    <r>
      <rPr>
        <sz val="11"/>
        <color rgb="FF000000"/>
        <rFont val="Verdana"/>
        <family val="2"/>
      </rPr>
      <t>- By 2030, reduce by one third premature mortality from non-communicable diseases through prevention and treatment and promote mental health and well-being</t>
    </r>
  </si>
  <si>
    <r>
      <rPr>
        <b/>
        <sz val="11"/>
        <color rgb="FF000000"/>
        <rFont val="Verdana"/>
        <family val="2"/>
      </rPr>
      <t xml:space="preserve">4.5 </t>
    </r>
    <r>
      <rPr>
        <sz val="11"/>
        <color rgb="FF000000"/>
        <rFont val="Verdana"/>
        <family val="2"/>
      </rPr>
      <t>– By 2030, eliminate gender disparities in education and ensure equal access to all levels of education and vocational training for the vulnerable, including persons with disabilities, indigenous peoples and children in vulnerable situations</t>
    </r>
  </si>
  <si>
    <r>
      <rPr>
        <b/>
        <sz val="11"/>
        <color rgb="FF000000"/>
        <rFont val="Verdana"/>
        <family val="2"/>
      </rPr>
      <t>5.5</t>
    </r>
    <r>
      <rPr>
        <sz val="11"/>
        <color rgb="FF000000"/>
        <rFont val="Verdana"/>
        <family val="2"/>
      </rPr>
      <t xml:space="preserve"> – Ensure women’s full and effective participation and equal opportunities for leadership at all levels of decision-making in political, economic and public life
</t>
    </r>
    <r>
      <rPr>
        <b/>
        <sz val="11"/>
        <color rgb="FF000000"/>
        <rFont val="Verdana"/>
        <family val="2"/>
      </rPr>
      <t>5.A</t>
    </r>
    <r>
      <rPr>
        <sz val="11"/>
        <color rgb="FF000000"/>
        <rFont val="Verdana"/>
        <family val="2"/>
      </rPr>
      <t xml:space="preserve"> – Undertake reforms to give women equal rights to economic resources, as well as access to ownership and control over land and other forms of property, financial services, inheritance and natural resources, in accordance with national laws</t>
    </r>
  </si>
  <si>
    <r>
      <rPr>
        <b/>
        <sz val="11"/>
        <color rgb="FF000000"/>
        <rFont val="Verdana"/>
        <family val="2"/>
      </rPr>
      <t xml:space="preserve">6.3 </t>
    </r>
    <r>
      <rPr>
        <sz val="11"/>
        <color rgb="FF000000"/>
        <rFont val="Verdana"/>
        <family val="2"/>
      </rPr>
      <t xml:space="preserve">– By 2030, improve water quality by reducing pollution, eliminating dumping and minimizing release of hazardous chemicals and materials, halving the proportion of untreated wastewater and substantially increasing recycling and safe reuse globally
</t>
    </r>
    <r>
      <rPr>
        <b/>
        <sz val="11"/>
        <color rgb="FF000000"/>
        <rFont val="Verdana"/>
        <family val="2"/>
      </rPr>
      <t xml:space="preserve">6.4 </t>
    </r>
    <r>
      <rPr>
        <sz val="11"/>
        <color rgb="FF000000"/>
        <rFont val="Verdana"/>
        <family val="2"/>
      </rPr>
      <t>– By 2030, substantially increase water-use efficiency across all sectors and ensure sustainable withdrawals and supply of freshwater to address water scarcity and substantially reduce the number of people suffering from water scarcity</t>
    </r>
  </si>
  <si>
    <r>
      <rPr>
        <b/>
        <sz val="11"/>
        <color rgb="FF000000"/>
        <rFont val="Verdana"/>
        <family val="2"/>
      </rPr>
      <t>7.2</t>
    </r>
    <r>
      <rPr>
        <sz val="11"/>
        <color rgb="FF000000"/>
        <rFont val="Verdana"/>
        <family val="2"/>
      </rPr>
      <t xml:space="preserve"> – By 2030, increase substantially the share of renewable energy in the global energy mix
</t>
    </r>
    <r>
      <rPr>
        <b/>
        <sz val="11"/>
        <color rgb="FF000000"/>
        <rFont val="Verdana"/>
        <family val="2"/>
      </rPr>
      <t xml:space="preserve">7.3 </t>
    </r>
    <r>
      <rPr>
        <sz val="11"/>
        <color rgb="FF000000"/>
        <rFont val="Verdana"/>
        <family val="2"/>
      </rPr>
      <t>– By 2030, double the global rate of improvement in energy efficiency</t>
    </r>
  </si>
  <si>
    <r>
      <rPr>
        <b/>
        <sz val="11"/>
        <color rgb="FF000000"/>
        <rFont val="Verdana"/>
        <family val="2"/>
      </rPr>
      <t xml:space="preserve">8.5 </t>
    </r>
    <r>
      <rPr>
        <sz val="11"/>
        <color rgb="FF000000"/>
        <rFont val="Verdana"/>
        <family val="2"/>
      </rPr>
      <t>– By 2030, achieve full and productive employment and decent work for all women and men, including for young people and persons with disabilities, and equal pay for work of equal value</t>
    </r>
  </si>
  <si>
    <r>
      <rPr>
        <b/>
        <sz val="11"/>
        <color rgb="FF000000"/>
        <rFont val="Verdana"/>
        <family val="2"/>
      </rPr>
      <t>9.1</t>
    </r>
    <r>
      <rPr>
        <sz val="11"/>
        <color rgb="FF000000"/>
        <rFont val="Verdana"/>
        <family val="2"/>
      </rPr>
      <t xml:space="preserve"> – Develop quality, reliable, sustainable and resilient infrastructure, including regional and transborder infrastructure, to support economic development and human well-being, with a focus on affordable and equitable access for all
</t>
    </r>
    <r>
      <rPr>
        <b/>
        <sz val="11"/>
        <color rgb="FF000000"/>
        <rFont val="Verdana"/>
        <family val="2"/>
      </rPr>
      <t>9.4</t>
    </r>
    <r>
      <rPr>
        <sz val="11"/>
        <color rgb="FF000000"/>
        <rFont val="Verdana"/>
        <family val="2"/>
      </rPr>
      <t xml:space="preserve"> –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r>
  </si>
  <si>
    <r>
      <rPr>
        <b/>
        <sz val="11"/>
        <color rgb="FF000000"/>
        <rFont val="Verdana"/>
        <family val="2"/>
      </rPr>
      <t>10.2</t>
    </r>
    <r>
      <rPr>
        <sz val="11"/>
        <color rgb="FF000000"/>
        <rFont val="Verdana"/>
        <family val="2"/>
      </rPr>
      <t xml:space="preserve"> – By 2030, empower and promote the social, economic and political inclusion of all, irrespective of age, sex, disability, race, ethnicity, origin, religion or economic or other status</t>
    </r>
  </si>
  <si>
    <r>
      <rPr>
        <b/>
        <sz val="11"/>
        <color rgb="FF000000"/>
        <rFont val="Verdana"/>
        <family val="2"/>
      </rPr>
      <t>11.1</t>
    </r>
    <r>
      <rPr>
        <sz val="11"/>
        <color rgb="FF000000"/>
        <rFont val="Verdana"/>
        <family val="2"/>
      </rPr>
      <t xml:space="preserve"> – By 2030, ensure access for all to adequate, safe and affordable housing and basic services and upgrade slums
</t>
    </r>
    <r>
      <rPr>
        <b/>
        <sz val="11"/>
        <color rgb="FF000000"/>
        <rFont val="Verdana"/>
        <family val="2"/>
      </rPr>
      <t>11.2</t>
    </r>
    <r>
      <rPr>
        <sz val="11"/>
        <color rgb="FF000000"/>
        <rFont val="Verdana"/>
        <family val="2"/>
      </rPr>
      <t xml:space="preserve"> –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r>
    <r>
      <rPr>
        <strike/>
        <sz val="11"/>
        <color rgb="FFFF0000"/>
        <rFont val="Verdana"/>
        <family val="2"/>
      </rPr>
      <t xml:space="preserve">
</t>
    </r>
    <r>
      <rPr>
        <b/>
        <sz val="11"/>
        <color rgb="FF000000"/>
        <rFont val="Verdana"/>
        <family val="2"/>
      </rPr>
      <t>11.6</t>
    </r>
    <r>
      <rPr>
        <sz val="11"/>
        <color rgb="FF000000"/>
        <rFont val="Verdana"/>
        <family val="2"/>
      </rPr>
      <t xml:space="preserve"> – By 2030, reduce the adverse per capita environmental impact of cities, including by paying special attention to air quality and municipal and other waste management</t>
    </r>
  </si>
  <si>
    <r>
      <rPr>
        <b/>
        <sz val="11"/>
        <color rgb="FF000000"/>
        <rFont val="Verdana"/>
        <family val="2"/>
      </rPr>
      <t xml:space="preserve">12.2 </t>
    </r>
    <r>
      <rPr>
        <sz val="11"/>
        <color rgb="FF000000"/>
        <rFont val="Verdana"/>
        <family val="2"/>
      </rPr>
      <t xml:space="preserve">– By 2030, achieve the sustainable management and efficient use of natural resources
</t>
    </r>
    <r>
      <rPr>
        <b/>
        <sz val="11"/>
        <color rgb="FF000000"/>
        <rFont val="Verdana"/>
        <family val="2"/>
      </rPr>
      <t>12.5</t>
    </r>
    <r>
      <rPr>
        <sz val="11"/>
        <color rgb="FF000000"/>
        <rFont val="Verdana"/>
        <family val="2"/>
      </rPr>
      <t xml:space="preserve"> – By 2030, substantially reduce waste generation through prevention, reduction, recycling and reuse</t>
    </r>
  </si>
  <si>
    <r>
      <rPr>
        <b/>
        <sz val="11"/>
        <color rgb="FF000000"/>
        <rFont val="Verdana"/>
        <family val="2"/>
      </rPr>
      <t xml:space="preserve">13.3 </t>
    </r>
    <r>
      <rPr>
        <sz val="11"/>
        <color rgb="FF000000"/>
        <rFont val="Verdana"/>
        <family val="2"/>
      </rPr>
      <t>– Improve education, awareness-raising and human and institutional capacity on climate change mitigation, adaptation, impact reduction and early warning</t>
    </r>
  </si>
  <si>
    <r>
      <rPr>
        <b/>
        <sz val="11"/>
        <color rgb="FF000000"/>
        <rFont val="Verdana"/>
        <family val="2"/>
      </rPr>
      <t>14.1</t>
    </r>
    <r>
      <rPr>
        <sz val="11"/>
        <color rgb="FF000000"/>
        <rFont val="Verdana"/>
        <family val="2"/>
      </rPr>
      <t xml:space="preserve"> – By 2025, prevent and significantly reduce marine pollution of all kinds, in particular from land-based activities, including marine debris and nutrient pollution</t>
    </r>
  </si>
  <si>
    <r>
      <rPr>
        <b/>
        <sz val="11"/>
        <color rgb="FF000000"/>
        <rFont val="Verdana"/>
        <family val="2"/>
      </rPr>
      <t xml:space="preserve">15.2 </t>
    </r>
    <r>
      <rPr>
        <sz val="11"/>
        <color rgb="FF000000"/>
        <rFont val="Verdana"/>
        <family val="2"/>
      </rPr>
      <t>– By 2020, promote the implementation of sustainable management of all types of forests, halt deforestation, restore degraded forests and substantially increase afforestation and reforestation globally</t>
    </r>
  </si>
  <si>
    <t>Enhance our management of climate risks and opportunities by intensifying our engagement with our largest emitting business customers. We will expect and encourage them to strengthen their low carbon transition plans, by:
• focusing our engagement and raised expectations on our 100 largest emitting customers with the aim that by end 2025, compared to their starting point more customers achieve a ‘well developed’ or ‘advanced’ rating for their low carbon transition plans;
• extending the use of our Climate Change Risk Assessment methodology so that by end 2024 it has been used to support our engagement with the revised list of our 100 largest emitting customers.</t>
  </si>
  <si>
    <r>
      <rPr>
        <b/>
        <sz val="11"/>
        <color rgb="FF000000"/>
        <rFont val="Verdana"/>
        <family val="2"/>
      </rPr>
      <t xml:space="preserve">12.6 </t>
    </r>
    <r>
      <rPr>
        <sz val="11"/>
        <color rgb="FF000000"/>
        <rFont val="Verdana"/>
        <family val="2"/>
      </rPr>
      <t>– Encourage companies, especially large and transnational companies, to adopt sustainable practices and to integrate sustainability information into their reporting cycle</t>
    </r>
  </si>
  <si>
    <r>
      <rPr>
        <b/>
        <sz val="11"/>
        <color rgb="FF000000"/>
        <rFont val="Verdana"/>
        <family val="2"/>
      </rPr>
      <t>13.3</t>
    </r>
    <r>
      <rPr>
        <sz val="11"/>
        <color rgb="FF000000"/>
        <rFont val="Verdana"/>
        <family val="2"/>
      </rPr>
      <t xml:space="preserve"> – Improve education, awareness-raising and human and institutional capacity on climate change mitigation, adaptation, impact reduction and early warning</t>
    </r>
  </si>
  <si>
    <r>
      <rPr>
        <b/>
        <sz val="11"/>
        <color rgb="FF000000"/>
        <rFont val="Verdana"/>
        <family val="2"/>
      </rPr>
      <t>15.3</t>
    </r>
    <r>
      <rPr>
        <sz val="11"/>
        <color rgb="FF000000"/>
        <rFont val="Verdana"/>
        <family val="2"/>
      </rPr>
      <t xml:space="preserve"> – By 2030, combat desertification, restore degraded land and soil, including land affected by desertification, drought and floods, and strive to achieve a land degradation-neutral world
</t>
    </r>
    <r>
      <rPr>
        <b/>
        <sz val="11"/>
        <color rgb="FF000000"/>
        <rFont val="Verdana"/>
        <family val="2"/>
      </rPr>
      <t>15.5</t>
    </r>
    <r>
      <rPr>
        <sz val="11"/>
        <color rgb="FF000000"/>
        <rFont val="Verdana"/>
        <family val="2"/>
      </rPr>
      <t xml:space="preserve"> – Take urgent and significant action to reduce the degradation of natural habitats, halt the loss of biodiversity and, by 2020, protect and prevent the extinction of threatened species</t>
    </r>
  </si>
  <si>
    <r>
      <rPr>
        <b/>
        <sz val="11"/>
        <color rgb="FF000000"/>
        <rFont val="Verdana"/>
        <family val="2"/>
      </rPr>
      <t>6.4</t>
    </r>
    <r>
      <rPr>
        <sz val="11"/>
        <color rgb="FF000000"/>
        <rFont val="Verdana"/>
        <family val="2"/>
      </rPr>
      <t xml:space="preserve"> – By 2030, substantially increase water-use efficiency across all sectors and ensure sustainable withdrawals and supply of freshwater to address water scarcity and substantially reduce the number of people suffering from water scarcity</t>
    </r>
  </si>
  <si>
    <r>
      <rPr>
        <b/>
        <sz val="11"/>
        <color rgb="FF000000"/>
        <rFont val="Verdana"/>
        <family val="2"/>
      </rPr>
      <t xml:space="preserve">7.2 </t>
    </r>
    <r>
      <rPr>
        <sz val="11"/>
        <color rgb="FF000000"/>
        <rFont val="Verdana"/>
        <family val="2"/>
      </rPr>
      <t>– By 2030, increase substantially the share of renewable energy in the global energy mix</t>
    </r>
  </si>
  <si>
    <r>
      <rPr>
        <b/>
        <sz val="11"/>
        <color rgb="FF000000"/>
        <rFont val="Verdana"/>
        <family val="2"/>
      </rPr>
      <t>12.2</t>
    </r>
    <r>
      <rPr>
        <sz val="11"/>
        <color rgb="FF000000"/>
        <rFont val="Verdana"/>
        <family val="2"/>
      </rPr>
      <t xml:space="preserve"> – By 2030, achieve the sustainable management and efficient use of natural resources
</t>
    </r>
    <r>
      <rPr>
        <b/>
        <sz val="11"/>
        <color rgb="FF000000"/>
        <rFont val="Verdana"/>
        <family val="2"/>
      </rPr>
      <t>12.5</t>
    </r>
    <r>
      <rPr>
        <sz val="11"/>
        <color rgb="FF000000"/>
        <rFont val="Verdana"/>
        <family val="2"/>
      </rPr>
      <t xml:space="preserve"> – By 2030, substantially reduce waste generation through prevention, reduction, recycling and reuse</t>
    </r>
  </si>
  <si>
    <r>
      <rPr>
        <sz val="11"/>
        <color rgb="FF000000"/>
        <rFont val="Verdana"/>
        <family val="2"/>
      </rPr>
      <t>Fund and facilitate at least $10 billion of investment by end 2030, including $750 million in 2024, to deliver homes to buy and rent that are more affordable, accessible or sustainable</t>
    </r>
    <r>
      <rPr>
        <vertAlign val="superscript"/>
        <sz val="11"/>
        <color rgb="FF000000"/>
        <rFont val="Verdana"/>
        <family val="2"/>
      </rPr>
      <t>7</t>
    </r>
    <r>
      <rPr>
        <sz val="11"/>
        <color rgb="FF000000"/>
        <rFont val="Verdana"/>
        <family val="2"/>
      </rPr>
      <t>.</t>
    </r>
  </si>
  <si>
    <r>
      <rPr>
        <b/>
        <sz val="11"/>
        <color rgb="FF000000"/>
        <rFont val="Verdana"/>
        <family val="2"/>
      </rPr>
      <t xml:space="preserve">9.1 </t>
    </r>
    <r>
      <rPr>
        <sz val="11"/>
        <color rgb="FF000000"/>
        <rFont val="Verdana"/>
        <family val="2"/>
      </rPr>
      <t>– Develop quality, reliable, sustainable and resilient infrastructure, including regional and transborder infrastructure, to support economic development and human well-being, with a focus on affordable and equitable access for all</t>
    </r>
  </si>
  <si>
    <r>
      <rPr>
        <b/>
        <sz val="11"/>
        <color rgb="FF000000"/>
        <rFont val="Verdana"/>
        <family val="2"/>
      </rPr>
      <t>10.2</t>
    </r>
    <r>
      <rPr>
        <sz val="11"/>
        <color rgb="FF000000"/>
        <rFont val="Verdana"/>
        <family val="2"/>
      </rPr>
      <t> – By 2030, empower and promote the social, economic and political inclusion of all, irrespective of age, sex, disability, race, ethnicity, origin, religion or economic or other status</t>
    </r>
  </si>
  <si>
    <r>
      <rPr>
        <b/>
        <sz val="11"/>
        <color rgb="FF000000"/>
        <rFont val="Verdana"/>
        <family val="2"/>
      </rPr>
      <t>11.1</t>
    </r>
    <r>
      <rPr>
        <sz val="11"/>
        <color rgb="FF000000"/>
        <rFont val="Verdana"/>
        <family val="2"/>
      </rPr>
      <t xml:space="preserve"> – By 2030, ensure access for all to adequate, safe and affordable housing and basic services and upgrade slums</t>
    </r>
  </si>
  <si>
    <t>Helping New Zealand homeowners improve the sustainability of their homes and/or reduce their transport emissions through discounted lending of at least NZ$670m in aggregate to at least 16,000 households by end 2025. (New Zealand)</t>
  </si>
  <si>
    <r>
      <rPr>
        <b/>
        <sz val="11"/>
        <color rgb="FF000000"/>
        <rFont val="Verdana"/>
        <family val="2"/>
      </rPr>
      <t>9.4</t>
    </r>
    <r>
      <rPr>
        <sz val="11"/>
        <color rgb="FF000000"/>
        <rFont val="Verdana"/>
        <family val="2"/>
      </rPr>
      <t xml:space="preserve"> –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r>
  </si>
  <si>
    <r>
      <rPr>
        <b/>
        <sz val="11"/>
        <color rgb="FF000000"/>
        <rFont val="Verdana"/>
        <family val="2"/>
      </rPr>
      <t xml:space="preserve">11.1 </t>
    </r>
    <r>
      <rPr>
        <sz val="11"/>
        <color rgb="FF000000"/>
        <rFont val="Verdana"/>
        <family val="2"/>
      </rPr>
      <t xml:space="preserve">– By 2030, ensure access for all to adequate, safe and affordable housing and basic services and upgrade slums
</t>
    </r>
    <r>
      <rPr>
        <b/>
        <sz val="11"/>
        <color rgb="FF000000"/>
        <rFont val="Verdana"/>
        <family val="2"/>
      </rPr>
      <t>11.2</t>
    </r>
    <r>
      <rPr>
        <sz val="11"/>
        <color rgb="FF000000"/>
        <rFont val="Verdana"/>
        <family val="2"/>
      </rPr>
      <t xml:space="preserve"> –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r>
  </si>
  <si>
    <r>
      <rPr>
        <b/>
        <sz val="11"/>
        <color rgb="FF000000"/>
        <rFont val="Verdana"/>
        <family val="2"/>
      </rPr>
      <t>8.3</t>
    </r>
    <r>
      <rPr>
        <sz val="11"/>
        <color rgb="FF000000"/>
        <rFont val="Verdana"/>
        <family val="2"/>
      </rPr>
      <t xml:space="preserve"> – Promote development-oriented policies that support productive activities, decent job creation, entrepreneurship, creativity and innovation, and encourage the formalization and growth of micro-, small- and medium-sized enterprises, including through access to financial services
</t>
    </r>
    <r>
      <rPr>
        <b/>
        <sz val="11"/>
        <color rgb="FF000000"/>
        <rFont val="Verdana"/>
        <family val="2"/>
      </rPr>
      <t xml:space="preserve">8.5 </t>
    </r>
    <r>
      <rPr>
        <sz val="11"/>
        <color rgb="FF000000"/>
        <rFont val="Verdana"/>
        <family val="2"/>
      </rPr>
      <t>– By 2030, achieve full and productive employment and decent work for all women and men, including for young people and persons with disabilities, and equal pay for work of equal value</t>
    </r>
  </si>
  <si>
    <r>
      <rPr>
        <b/>
        <sz val="11"/>
        <color rgb="FF000000"/>
        <rFont val="Verdana"/>
        <family val="2"/>
      </rPr>
      <t>17.16</t>
    </r>
    <r>
      <rPr>
        <sz val="11"/>
        <color rgb="FF000000"/>
        <rFont val="Verdana"/>
        <family val="2"/>
      </rPr>
      <t xml:space="preserve"> –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
</t>
    </r>
    <r>
      <rPr>
        <b/>
        <sz val="11"/>
        <color rgb="FF000000"/>
        <rFont val="Verdana"/>
        <family val="2"/>
      </rPr>
      <t>17.17</t>
    </r>
    <r>
      <rPr>
        <sz val="11"/>
        <color rgb="FF000000"/>
        <rFont val="Verdana"/>
        <family val="2"/>
      </rPr>
      <t xml:space="preserve"> – Encourage and promote effective public, public-private and civil society partnerships, building on the experience and resourcing strategies of partnerships</t>
    </r>
  </si>
  <si>
    <t>1. From a baseline of approximately 2.4 million customers as at 30 September 2023. 2. Saver Plus. 3. Eight out of 10 months saving (as per Saver Plus program), measured by participant survey data. 4. Environmental reporting year is 1 July – 30 June, in line with the Australian regulatory reporting year. 5. Using a market-based method for Scope 2 calculations. Refer to the ANZ Operational Greenhouse Gas Emissions Reporting and Carbon Offset Methodology in Appendix 6 to Climate-related Financial Disclosures. 6. Self-generated renewable electricity, direct procurement from offsite grid connected generators e.g. Power Purchase Agreement (PPA) and default delivered renewable electricity from the grid, supported by credible attributes in accordance with RE100 technical guidelines. 7. Eligible housing transactions that also meet the eligibility criteria for the social and environmental target to achieve $100 billion by end 2030 may contribute towards both targets.</t>
  </si>
  <si>
    <r>
      <rPr>
        <sz val="11"/>
        <rFont val="Verdana"/>
        <family val="2"/>
      </rPr>
      <t>2024 Annual Report, Governance (p.18-31)</t>
    </r>
    <r>
      <rPr>
        <sz val="11"/>
        <color rgb="FFFF0000"/>
        <rFont val="Verdana"/>
        <family val="2"/>
      </rPr>
      <t xml:space="preserve">
</t>
    </r>
    <r>
      <rPr>
        <sz val="11"/>
        <rFont val="Verdana"/>
        <family val="2"/>
      </rPr>
      <t>2024 Corporate Governance Statement (p.8)</t>
    </r>
    <r>
      <rPr>
        <sz val="11"/>
        <color rgb="FFFF0000"/>
        <rFont val="Verdana"/>
        <family val="2"/>
      </rPr>
      <t xml:space="preserve">
</t>
    </r>
    <r>
      <rPr>
        <sz val="11"/>
        <color theme="1"/>
        <rFont val="Verdana"/>
        <family val="2"/>
      </rPr>
      <t>2024 ESG Supplement, ESG governance and risk management (p.9-11)                                                                                         
2024 Climate-related Financial Disclosures, Governance (p.13-18)</t>
    </r>
  </si>
  <si>
    <r>
      <rPr>
        <sz val="11"/>
        <rFont val="Verdana"/>
        <family val="2"/>
      </rPr>
      <t>2024 Corporate Governance Statement (.5)</t>
    </r>
    <r>
      <rPr>
        <sz val="11"/>
        <color rgb="FFFF0000"/>
        <rFont val="Verdana"/>
        <family val="2"/>
      </rPr>
      <t xml:space="preserve">
</t>
    </r>
    <r>
      <rPr>
        <sz val="11"/>
        <rFont val="Verdana"/>
        <family val="2"/>
      </rPr>
      <t>2024 Annual Report, Governance (p.18-31)
2024 Annual Report, Risk management (p.26-31)</t>
    </r>
    <r>
      <rPr>
        <sz val="11"/>
        <color rgb="FFFF0000"/>
        <rFont val="Verdana"/>
        <family val="2"/>
      </rPr>
      <t xml:space="preserve">
</t>
    </r>
    <r>
      <rPr>
        <sz val="11"/>
        <color theme="1"/>
        <rFont val="Verdana"/>
        <family val="2"/>
      </rPr>
      <t>2024 ESG Supplement, ESG governance and risk management (p.9-11)
2024 ESG Supplement, Stakeholder engagement (p.15-17)                                                                                                             
2024 Climate-related Financial Disclosures, Governance (p.13-18)</t>
    </r>
  </si>
  <si>
    <t>2024 Annual Report, Our international presence and earning composition by geography (p.15), How we create value (p.12-13)
2024 ESG Supplement, About our business (p.8)                                                                                                                            
2024 Climate-related Financial Disclosures, Governance (p.56)</t>
  </si>
  <si>
    <t>In specific locations throughout the 2024 ESG Supplement, 2024 ESG Data &amp; Frameworks Pack as relevant.                                   
2024 Climate-related Financial Disclosures (p.90-91)</t>
  </si>
  <si>
    <t>ANZ Human Rights Statement - anz.com.au/human-rights
2023 Modern Slavery Statement - anz.com.au/human-rights
2024 ESG Supplement, Our approach to human rights (p.59-60)                                                                                                              
ANZ Supplier Code of Conduct - https://www.anz.com.au/about-us/esg/policies-practices/sustainable-procurement/                            
ANZ Social and Environmental Risk Policy - https://www.anz.com.au/about-us/esg/policies-practices/social-and-environmental-risk-management/                                                                                                                                                                                         
ANZ Code of Conduct - https://www.anz.com.au/about-us/esg/fair-responsible-banking/culture-conduct/                                        
ANZ ESG policies and practices - https://www.anz.com.au/about-us/esg/policies-practices/                                                               
ANZ Corporate Governance - https://www.anz.com/shareholder/centre/about/corporate-governance/</t>
  </si>
  <si>
    <t>2024 ESG Supplement, Improving conduct and culture (p.24)                                                                                                                 
2024 ESG Data and Frameworks Pack - Employees tab</t>
  </si>
  <si>
    <r>
      <t>Pilot a savings program</t>
    </r>
    <r>
      <rPr>
        <vertAlign val="superscript"/>
        <sz val="11"/>
        <rFont val="Verdana"/>
        <family val="2"/>
      </rPr>
      <t>2</t>
    </r>
    <r>
      <rPr>
        <sz val="11"/>
        <color rgb="FF000000"/>
        <rFont val="Verdana"/>
        <family val="2"/>
      </rPr>
      <t xml:space="preserve"> for people on lower incomes in Fiji and Vanuatu by end 2025, with at least 80% of participants having demonstrated a savings habit</t>
    </r>
    <r>
      <rPr>
        <vertAlign val="superscript"/>
        <sz val="11"/>
        <rFont val="Verdana"/>
        <family val="2"/>
      </rPr>
      <t>3</t>
    </r>
    <r>
      <rPr>
        <sz val="11"/>
        <color rgb="FF000000"/>
        <rFont val="Verdana"/>
        <family val="2"/>
      </rPr>
      <t xml:space="preserve"> upon completion. (Pacific)</t>
    </r>
  </si>
  <si>
    <r>
      <t>Reduce the direct impact of our business activities on the environment</t>
    </r>
    <r>
      <rPr>
        <vertAlign val="superscript"/>
        <sz val="11"/>
        <color rgb="FF000000"/>
        <rFont val="Verdana"/>
        <family val="2"/>
      </rPr>
      <t>4</t>
    </r>
    <r>
      <rPr>
        <sz val="11"/>
        <color rgb="FF000000"/>
        <rFont val="Verdana"/>
        <family val="2"/>
      </rPr>
      <t xml:space="preserve"> by:
• Reducing combined scope 1 and 2 emissions 85% by
2025 and 90% by 2030 (against 2015 baseline)</t>
    </r>
    <r>
      <rPr>
        <sz val="8"/>
        <color rgb="FF000000"/>
        <rFont val="Verdana"/>
        <family val="2"/>
      </rPr>
      <t>5</t>
    </r>
    <r>
      <rPr>
        <sz val="11"/>
        <color rgb="FF000000"/>
        <rFont val="Verdana"/>
        <family val="2"/>
      </rPr>
      <t>;
• Being powered by the equivalent of 100% renewable electricity by 2025</t>
    </r>
    <r>
      <rPr>
        <vertAlign val="superscript"/>
        <sz val="11"/>
        <color rgb="FF000000"/>
        <rFont val="Verdana"/>
        <family val="2"/>
      </rPr>
      <t>6</t>
    </r>
    <r>
      <rPr>
        <sz val="11"/>
        <color rgb="FF000000"/>
        <rFont val="Verdana"/>
        <family val="2"/>
      </rPr>
      <t>;
• Reducing water consumption by 40% by 2025 (against 2017 baseline);
• Reducing waste to landfill by 40% by 2025 (against 2017 baseline);
• Reducing paper consumption (both office and ANZ originated customer paper use) by 70% by 2025 (against 2015 baseline).</t>
    </r>
  </si>
  <si>
    <t>Achieve the 17 actions in our Reconciliation Action Plan, by end 2024.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</si>
</sst>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_);_(* \(#,##0\);_(* &quot;-&quot;??_);_(@_)"/>
    <numFmt numFmtId="165" formatCode="0.000%"/>
    <numFmt numFmtId="166" formatCode="_-* #,##0_-;\-* #,##0_-;_-* &quot;-&quot;??_-;_-@_-"/>
    <numFmt numFmtId="167" formatCode="0.0%"/>
    <numFmt numFmtId="168" formatCode="#,##0.0"/>
    <numFmt numFmtId="169" formatCode="0.000"/>
    <numFmt numFmtId="170" formatCode="0.0"/>
    <numFmt numFmtId="171" formatCode="_-* #,##0.0_-;\-* #,##0.0_-;_-* &quot;-&quot;??_-;_-@_-"/>
    <numFmt numFmtId="172" formatCode="[$-F800]dddd\,\ mmmm\ dd\,\ yyyy"/>
  </numFmts>
  <fonts count="143">
    <font>
      <sz val="10"/>
      <color theme="1"/>
      <name val="Verdana"/>
      <family val="2"/>
    </font>
    <font>
      <sz val="10"/>
      <color theme="1"/>
      <name val="Verdana"/>
      <family val="2"/>
    </font>
    <font>
      <b/>
      <sz val="15"/>
      <color theme="3"/>
      <name val="Verdana"/>
      <family val="2"/>
    </font>
    <font>
      <b/>
      <sz val="10"/>
      <color theme="0"/>
      <name val="Verdana"/>
      <family val="2"/>
    </font>
    <font>
      <sz val="10"/>
      <color rgb="FFFF0000"/>
      <name val="Verdana"/>
      <family val="2"/>
    </font>
    <font>
      <b/>
      <sz val="10"/>
      <color theme="1"/>
      <name val="Verdana"/>
      <family val="2"/>
    </font>
    <font>
      <sz val="10"/>
      <color theme="0"/>
      <name val="Verdana"/>
      <family val="2"/>
    </font>
    <font>
      <sz val="10"/>
      <color rgb="FF48858D"/>
      <name val="Verdana"/>
      <family val="2"/>
    </font>
    <font>
      <sz val="20"/>
      <color theme="0"/>
      <name val="Verdana"/>
      <family val="2"/>
    </font>
    <font>
      <sz val="22"/>
      <color rgb="FFFF0000"/>
      <name val="Verdana"/>
      <family val="2"/>
    </font>
    <font>
      <b/>
      <sz val="16"/>
      <color theme="3"/>
      <name val="Aeonik TAB Medium"/>
      <family val="2"/>
    </font>
    <font>
      <b/>
      <sz val="20"/>
      <color rgb="FF006BDE"/>
      <name val="Aeonik TAB"/>
      <family val="2"/>
    </font>
    <font>
      <sz val="10"/>
      <color theme="1"/>
      <name val="Aeonik"/>
      <family val="2"/>
    </font>
    <font>
      <sz val="20"/>
      <color rgb="FF0096D9"/>
      <name val="Aeonik"/>
      <family val="2"/>
    </font>
    <font>
      <sz val="11"/>
      <color theme="1"/>
      <name val="Verdana"/>
      <family val="2"/>
    </font>
    <font>
      <b/>
      <sz val="12"/>
      <color theme="0"/>
      <name val="Verdana"/>
      <family val="2"/>
    </font>
    <font>
      <u/>
      <sz val="10"/>
      <color theme="10"/>
      <name val="Verdana"/>
      <family val="2"/>
    </font>
    <font>
      <b/>
      <sz val="11"/>
      <color theme="0"/>
      <name val="Verdana"/>
      <family val="2"/>
    </font>
    <font>
      <sz val="10"/>
      <name val="Verdana"/>
      <family val="2"/>
    </font>
    <font>
      <b/>
      <sz val="12"/>
      <name val="Verdana"/>
      <family val="2"/>
    </font>
    <font>
      <sz val="11"/>
      <name val="Verdana"/>
      <family val="2"/>
    </font>
    <font>
      <b/>
      <sz val="12"/>
      <color rgb="FFFFFFFF"/>
      <name val="Verdana"/>
      <family val="2"/>
    </font>
    <font>
      <sz val="20"/>
      <color rgb="FF0096D9"/>
      <name val="Verdana"/>
      <family val="2"/>
    </font>
    <font>
      <sz val="11"/>
      <color rgb="FF0295D8"/>
      <name val="Verdana"/>
      <family val="2"/>
    </font>
    <font>
      <sz val="9"/>
      <color theme="1"/>
      <name val="Verdana"/>
      <family val="2"/>
    </font>
    <font>
      <u/>
      <sz val="9"/>
      <color theme="1"/>
      <name val="Verdana"/>
      <family val="2"/>
    </font>
    <font>
      <b/>
      <sz val="9"/>
      <color rgb="FF000000"/>
      <name val="Verdana"/>
      <family val="2"/>
    </font>
    <font>
      <sz val="9"/>
      <color rgb="FF000000"/>
      <name val="Verdana"/>
      <family val="2"/>
    </font>
    <font>
      <sz val="9"/>
      <color rgb="FFFF00FF"/>
      <name val="Verdana"/>
      <family val="2"/>
    </font>
    <font>
      <sz val="9"/>
      <name val="Verdana"/>
      <family val="2"/>
    </font>
    <font>
      <b/>
      <sz val="9"/>
      <color theme="1"/>
      <name val="Verdana"/>
      <family val="2"/>
    </font>
    <font>
      <i/>
      <sz val="9"/>
      <color theme="1"/>
      <name val="Verdana"/>
      <family val="2"/>
    </font>
    <font>
      <u/>
      <sz val="9"/>
      <name val="Verdana"/>
      <family val="2"/>
    </font>
    <font>
      <sz val="12"/>
      <color theme="1"/>
      <name val="Verdana"/>
      <family val="2"/>
    </font>
    <font>
      <sz val="20"/>
      <color rgb="FF006BDE"/>
      <name val="Verdana"/>
      <family val="2"/>
    </font>
    <font>
      <sz val="20"/>
      <color rgb="FF00AAB9"/>
      <name val="Verdana"/>
      <family val="2"/>
    </font>
    <font>
      <sz val="12"/>
      <color rgb="FF00AAB9"/>
      <name val="Verdana"/>
      <family val="2"/>
    </font>
    <font>
      <b/>
      <sz val="12"/>
      <color rgb="FF00AAB9"/>
      <name val="Verdana"/>
      <family val="2"/>
    </font>
    <font>
      <b/>
      <sz val="11"/>
      <color rgb="FF3798FF"/>
      <name val="Verdana"/>
      <family val="2"/>
    </font>
    <font>
      <b/>
      <vertAlign val="superscript"/>
      <sz val="11"/>
      <color rgb="FF3798FF"/>
      <name val="Verdana"/>
      <family val="2"/>
    </font>
    <font>
      <b/>
      <sz val="11"/>
      <color rgb="FF000000"/>
      <name val="Verdana"/>
      <family val="2"/>
    </font>
    <font>
      <b/>
      <sz val="11"/>
      <color theme="1"/>
      <name val="Verdana"/>
      <family val="2"/>
    </font>
    <font>
      <b/>
      <sz val="11"/>
      <name val="Verdana"/>
      <family val="2"/>
    </font>
    <font>
      <sz val="8"/>
      <color rgb="FFFF0000"/>
      <name val="Verdana"/>
      <family val="2"/>
    </font>
    <font>
      <b/>
      <vertAlign val="subscript"/>
      <sz val="11"/>
      <color rgb="FF3798FF"/>
      <name val="Verdana"/>
      <family val="2"/>
    </font>
    <font>
      <b/>
      <sz val="11"/>
      <color rgb="FF1D164C"/>
      <name val="Verdana"/>
      <family val="2"/>
    </font>
    <font>
      <b/>
      <vertAlign val="superscript"/>
      <sz val="11"/>
      <color rgb="FF1D164C"/>
      <name val="Verdana"/>
      <family val="2"/>
    </font>
    <font>
      <sz val="11"/>
      <color theme="2" tint="-0.499984740745262"/>
      <name val="Verdana"/>
      <family val="2"/>
    </font>
    <font>
      <b/>
      <sz val="11"/>
      <color rgb="FF48868E"/>
      <name val="Verdana"/>
      <family val="2"/>
    </font>
    <font>
      <vertAlign val="superscript"/>
      <sz val="11"/>
      <name val="Verdana"/>
      <family val="2"/>
    </font>
    <font>
      <i/>
      <sz val="11"/>
      <color rgb="FFFF0000"/>
      <name val="Verdana"/>
      <family val="2"/>
    </font>
    <font>
      <b/>
      <vertAlign val="superscript"/>
      <sz val="11"/>
      <color rgb="FF000000"/>
      <name val="Verdana"/>
      <family val="2"/>
    </font>
    <font>
      <sz val="8"/>
      <color rgb="FF000000"/>
      <name val="Verdana"/>
      <family val="2"/>
    </font>
    <font>
      <b/>
      <sz val="8"/>
      <name val="Verdana"/>
      <family val="2"/>
    </font>
    <font>
      <sz val="8"/>
      <name val="Verdana"/>
      <family val="2"/>
    </font>
    <font>
      <sz val="8"/>
      <color rgb="FF1D164C"/>
      <name val="Verdana"/>
      <family val="2"/>
    </font>
    <font>
      <b/>
      <sz val="8"/>
      <color rgb="FF1D164C"/>
      <name val="Verdana"/>
      <family val="2"/>
    </font>
    <font>
      <b/>
      <sz val="11"/>
      <color rgb="FFFF0000"/>
      <name val="Verdana"/>
      <family val="2"/>
    </font>
    <font>
      <vertAlign val="superscript"/>
      <sz val="11"/>
      <color theme="1"/>
      <name val="Verdana"/>
      <family val="2"/>
    </font>
    <font>
      <vertAlign val="superscript"/>
      <sz val="8"/>
      <name val="Verdana"/>
      <family val="2"/>
    </font>
    <font>
      <sz val="8"/>
      <color theme="1"/>
      <name val="Verdana"/>
      <family val="2"/>
    </font>
    <font>
      <b/>
      <sz val="8"/>
      <color rgb="FF000000"/>
      <name val="Verdana"/>
      <family val="2"/>
    </font>
    <font>
      <vertAlign val="superscript"/>
      <sz val="8"/>
      <color rgb="FF000000"/>
      <name val="Verdana"/>
      <family val="2"/>
    </font>
    <font>
      <sz val="12"/>
      <color rgb="FF48858D"/>
      <name val="Verdana"/>
      <family val="2"/>
    </font>
    <font>
      <sz val="20"/>
      <color rgb="FF1D164C"/>
      <name val="Verdana"/>
      <family val="2"/>
    </font>
    <font>
      <b/>
      <sz val="16"/>
      <color theme="3"/>
      <name val="Verdana"/>
      <family val="2"/>
    </font>
    <font>
      <sz val="12"/>
      <color rgb="FF004062"/>
      <name val="Verdana"/>
      <family val="2"/>
    </font>
    <font>
      <b/>
      <sz val="11"/>
      <color rgb="FF004062"/>
      <name val="Verdana"/>
      <family val="2"/>
    </font>
    <font>
      <sz val="10"/>
      <color rgb="FF004062"/>
      <name val="Verdana"/>
      <family val="2"/>
    </font>
    <font>
      <vertAlign val="superscript"/>
      <sz val="12.1"/>
      <name val="Verdana"/>
      <family val="2"/>
    </font>
    <font>
      <sz val="11"/>
      <color rgb="FF3798FF"/>
      <name val="Verdana"/>
      <family val="2"/>
    </font>
    <font>
      <b/>
      <vertAlign val="superscript"/>
      <sz val="11"/>
      <name val="Verdana"/>
      <family val="2"/>
    </font>
    <font>
      <sz val="8"/>
      <color rgb="FFFF00FF"/>
      <name val="Verdana"/>
      <family val="2"/>
    </font>
    <font>
      <b/>
      <sz val="11"/>
      <color rgb="FFFF00FF"/>
      <name val="Verdana"/>
      <family val="2"/>
    </font>
    <font>
      <sz val="10"/>
      <color rgb="FF3798FF"/>
      <name val="Verdana"/>
      <family val="2"/>
    </font>
    <font>
      <sz val="10"/>
      <color rgb="FF1D164C"/>
      <name val="Verdana"/>
      <family val="2"/>
    </font>
    <font>
      <sz val="10"/>
      <color rgb="FF000000"/>
      <name val="Verdana"/>
      <family val="2"/>
    </font>
    <font>
      <sz val="20"/>
      <color rgb="FF3798FF"/>
      <name val="Verdana"/>
      <family val="2"/>
    </font>
    <font>
      <sz val="11"/>
      <color rgb="FF000000"/>
      <name val="Verdana"/>
      <family val="2"/>
    </font>
    <font>
      <b/>
      <vertAlign val="subscript"/>
      <sz val="11"/>
      <color rgb="FF1D164C"/>
      <name val="Verdana"/>
      <family val="2"/>
    </font>
    <font>
      <vertAlign val="subscript"/>
      <sz val="11"/>
      <color rgb="FF000000"/>
      <name val="Verdana"/>
      <family val="2"/>
    </font>
    <font>
      <vertAlign val="superscript"/>
      <sz val="11"/>
      <color rgb="FF000000"/>
      <name val="Verdana"/>
      <family val="2"/>
    </font>
    <font>
      <vertAlign val="superscript"/>
      <sz val="10"/>
      <color theme="1"/>
      <name val="Verdana"/>
      <family val="2"/>
    </font>
    <font>
      <b/>
      <sz val="8"/>
      <color theme="1"/>
      <name val="Verdana"/>
      <family val="2"/>
    </font>
    <font>
      <b/>
      <sz val="10"/>
      <color rgb="FF000000"/>
      <name val="Verdana"/>
      <family val="2"/>
    </font>
    <font>
      <i/>
      <sz val="10"/>
      <color theme="1"/>
      <name val="Verdana"/>
      <family val="2"/>
    </font>
    <font>
      <b/>
      <sz val="12"/>
      <color rgb="FF000000"/>
      <name val="Verdana"/>
      <family val="2"/>
    </font>
    <font>
      <b/>
      <sz val="12"/>
      <color theme="1"/>
      <name val="Verdana"/>
      <family val="2"/>
    </font>
    <font>
      <b/>
      <sz val="12"/>
      <color rgb="FF1D164C"/>
      <name val="Verdana"/>
      <family val="2"/>
    </font>
    <font>
      <sz val="12"/>
      <color theme="1"/>
      <name val="Gotham"/>
    </font>
    <font>
      <sz val="11"/>
      <color rgb="FFFF0000"/>
      <name val="Verdana"/>
      <family val="2"/>
    </font>
    <font>
      <sz val="8"/>
      <color rgb="FF004062"/>
      <name val="Verdana"/>
      <family val="2"/>
    </font>
    <font>
      <b/>
      <u/>
      <sz val="11"/>
      <color theme="10"/>
      <name val="Verdana"/>
      <family val="2"/>
    </font>
    <font>
      <b/>
      <u/>
      <sz val="11"/>
      <color rgb="FF006BDE"/>
      <name val="Verdana"/>
      <family val="2"/>
    </font>
    <font>
      <sz val="12"/>
      <color rgb="FF1D164C"/>
      <name val="Verdana"/>
      <family val="2"/>
    </font>
    <font>
      <sz val="20"/>
      <color rgb="FF29B1CD"/>
      <name val="Verdana"/>
      <family val="2"/>
    </font>
    <font>
      <sz val="12"/>
      <color rgb="FFFF0000"/>
      <name val="Verdana"/>
      <family val="2"/>
    </font>
    <font>
      <b/>
      <vertAlign val="superscript"/>
      <sz val="12"/>
      <color rgb="FF3798FF"/>
      <name val="Verdana"/>
      <family val="2"/>
    </font>
    <font>
      <vertAlign val="superscript"/>
      <sz val="12"/>
      <color theme="1"/>
      <name val="Verdana"/>
      <family val="2"/>
    </font>
    <font>
      <b/>
      <sz val="12"/>
      <color rgb="FF17B3D2"/>
      <name val="Verdana"/>
      <family val="2"/>
    </font>
    <font>
      <b/>
      <sz val="12"/>
      <color rgb="FFFF0000"/>
      <name val="Verdana"/>
      <family val="2"/>
    </font>
    <font>
      <sz val="12"/>
      <color rgb="FF1F3763"/>
      <name val="Verdana"/>
      <family val="2"/>
    </font>
    <font>
      <b/>
      <sz val="12"/>
      <color theme="1"/>
      <name val="Gotham"/>
    </font>
    <font>
      <sz val="11"/>
      <color rgb="FF1D164C"/>
      <name val="Verdana"/>
      <family val="2"/>
    </font>
    <font>
      <b/>
      <vertAlign val="superscript"/>
      <sz val="11"/>
      <color theme="1"/>
      <name val="Verdana"/>
      <family val="2"/>
    </font>
    <font>
      <sz val="11"/>
      <color rgb="FF003F62"/>
      <name val="Verdana"/>
      <family val="2"/>
    </font>
    <font>
      <b/>
      <i/>
      <sz val="12"/>
      <color rgb="FFFF0000"/>
      <name val="Verdana"/>
      <family val="2"/>
    </font>
    <font>
      <sz val="12"/>
      <name val="Verdana"/>
      <family val="2"/>
    </font>
    <font>
      <b/>
      <sz val="10"/>
      <name val="Verdana"/>
      <family val="2"/>
    </font>
    <font>
      <b/>
      <vertAlign val="superscript"/>
      <sz val="10"/>
      <color rgb="FF3798FF"/>
      <name val="Verdana"/>
      <family val="2"/>
    </font>
    <font>
      <sz val="11"/>
      <color rgb="FF48868E"/>
      <name val="Verdana"/>
      <family val="2"/>
    </font>
    <font>
      <sz val="7"/>
      <color theme="1"/>
      <name val="Myriad Pro Light"/>
      <family val="2"/>
    </font>
    <font>
      <i/>
      <sz val="11"/>
      <name val="Verdana"/>
      <family val="2"/>
    </font>
    <font>
      <i/>
      <vertAlign val="superscript"/>
      <sz val="11"/>
      <name val="Verdana"/>
      <family val="2"/>
    </font>
    <font>
      <u/>
      <sz val="11"/>
      <color rgb="FF006BDE"/>
      <name val="Verdana"/>
      <family val="2"/>
    </font>
    <font>
      <sz val="20"/>
      <color rgb="FF0295D8"/>
      <name val="Verdana"/>
      <family val="2"/>
    </font>
    <font>
      <b/>
      <sz val="20"/>
      <color rgb="FF0096D9"/>
      <name val="Verdana"/>
      <family val="2"/>
    </font>
    <font>
      <b/>
      <sz val="16"/>
      <name val="Verdana"/>
      <family val="2"/>
    </font>
    <font>
      <sz val="11"/>
      <color rgb="FF004061"/>
      <name val="Verdana"/>
      <family val="2"/>
    </font>
    <font>
      <i/>
      <sz val="11"/>
      <color theme="1"/>
      <name val="Verdana"/>
      <family val="2"/>
    </font>
    <font>
      <sz val="11"/>
      <color rgb="FFFF00FF"/>
      <name val="Verdana"/>
      <family val="2"/>
    </font>
    <font>
      <u/>
      <sz val="11"/>
      <name val="Verdana"/>
      <family val="2"/>
    </font>
    <font>
      <u/>
      <sz val="11"/>
      <color theme="1"/>
      <name val="Verdana"/>
      <family val="2"/>
    </font>
    <font>
      <sz val="10"/>
      <color rgb="FF000000"/>
      <name val="Verdana"/>
      <family val="2"/>
      <charset val="1"/>
    </font>
    <font>
      <sz val="10"/>
      <color rgb="FF004061"/>
      <name val="Verdana"/>
      <family val="2"/>
    </font>
    <font>
      <sz val="20"/>
      <color rgb="FF0572E6"/>
      <name val="Aeonik TAB Medium"/>
      <family val="2"/>
    </font>
    <font>
      <sz val="12"/>
      <color theme="1"/>
      <name val="Aeonik TAB Light"/>
      <family val="2"/>
    </font>
    <font>
      <sz val="20"/>
      <color rgb="FF0572E6"/>
      <name val="Verdana"/>
      <family val="2"/>
    </font>
    <font>
      <b/>
      <u/>
      <sz val="11"/>
      <color rgb="FF1D164C"/>
      <name val="Verdana"/>
      <family val="2"/>
    </font>
    <font>
      <b/>
      <sz val="10"/>
      <color rgb="FF004061"/>
      <name val="Verdana"/>
      <family val="2"/>
    </font>
    <font>
      <b/>
      <i/>
      <u/>
      <sz val="10"/>
      <color rgb="FF000000"/>
      <name val="Verdana"/>
      <family val="2"/>
    </font>
    <font>
      <b/>
      <sz val="10"/>
      <color rgb="FF1D164C"/>
      <name val="Verdana"/>
      <family val="2"/>
    </font>
    <font>
      <i/>
      <sz val="10"/>
      <color rgb="FF000000"/>
      <name val="Verdana"/>
      <family val="2"/>
    </font>
    <font>
      <b/>
      <sz val="10"/>
      <color rgb="FFFF00FF"/>
      <name val="Verdana"/>
      <family val="2"/>
    </font>
    <font>
      <b/>
      <sz val="10"/>
      <color rgb="FFFF0000"/>
      <name val="Verdana"/>
      <family val="2"/>
    </font>
    <font>
      <u/>
      <sz val="10"/>
      <color rgb="FF000000"/>
      <name val="Verdana"/>
      <family val="2"/>
    </font>
    <font>
      <sz val="10"/>
      <color rgb="FFFF00FF"/>
      <name val="Verdana"/>
      <family val="2"/>
    </font>
    <font>
      <sz val="10"/>
      <color theme="1"/>
      <name val="Verdana"/>
      <family val="2"/>
      <charset val="1"/>
    </font>
    <font>
      <u/>
      <sz val="11"/>
      <color theme="10"/>
      <name val="Verdana"/>
      <family val="2"/>
    </font>
    <font>
      <b/>
      <sz val="11"/>
      <color theme="10"/>
      <name val="Verdana"/>
      <family val="2"/>
    </font>
    <font>
      <sz val="11"/>
      <color rgb="FF0096D9"/>
      <name val="Verdana"/>
      <family val="2"/>
    </font>
    <font>
      <b/>
      <sz val="11"/>
      <color rgb="FF48858D"/>
      <name val="Verdana"/>
      <family val="2"/>
    </font>
    <font>
      <strike/>
      <sz val="11"/>
      <color rgb="FFFF0000"/>
      <name val="Verdana"/>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2F6FD"/>
        <bgColor indexed="64"/>
      </patternFill>
    </fill>
    <fill>
      <patternFill patternType="solid">
        <fgColor rgb="FF006BDE"/>
        <bgColor indexed="64"/>
      </patternFill>
    </fill>
    <fill>
      <patternFill patternType="solid">
        <fgColor rgb="FF2DAB8E"/>
        <bgColor indexed="64"/>
      </patternFill>
    </fill>
    <fill>
      <patternFill patternType="solid">
        <fgColor rgb="FFFAD971"/>
        <bgColor indexed="64"/>
      </patternFill>
    </fill>
    <fill>
      <patternFill patternType="solid">
        <fgColor rgb="FF3798FF"/>
        <bgColor rgb="FF000000"/>
      </patternFill>
    </fill>
    <fill>
      <patternFill patternType="solid">
        <fgColor rgb="FF1D164C"/>
        <bgColor indexed="64"/>
      </patternFill>
    </fill>
    <fill>
      <patternFill patternType="solid">
        <fgColor rgb="FF0572E6"/>
        <bgColor indexed="64"/>
      </patternFill>
    </fill>
  </fills>
  <borders count="45">
    <border>
      <left/>
      <right/>
      <top/>
      <bottom/>
      <diagonal/>
    </border>
    <border>
      <left/>
      <right/>
      <top/>
      <bottom style="thick">
        <color theme="4"/>
      </bottom>
      <diagonal/>
    </border>
    <border>
      <left/>
      <right/>
      <top/>
      <bottom style="medium">
        <color rgb="FF1D164C"/>
      </bottom>
      <diagonal/>
    </border>
    <border>
      <left/>
      <right/>
      <top/>
      <bottom style="thin">
        <color rgb="FFB3B3B3"/>
      </bottom>
      <diagonal/>
    </border>
    <border>
      <left/>
      <right/>
      <top style="thin">
        <color rgb="FFB3B3B3"/>
      </top>
      <bottom style="thin">
        <color rgb="FFB3B3B3"/>
      </bottom>
      <diagonal/>
    </border>
    <border>
      <left/>
      <right/>
      <top style="thin">
        <color rgb="FFB3B3B3"/>
      </top>
      <bottom style="medium">
        <color rgb="FF3798FF"/>
      </bottom>
      <diagonal/>
    </border>
    <border>
      <left/>
      <right/>
      <top style="medium">
        <color rgb="FF1D164C"/>
      </top>
      <bottom style="medium">
        <color rgb="FF3798FF"/>
      </bottom>
      <diagonal/>
    </border>
    <border>
      <left/>
      <right/>
      <top/>
      <bottom style="thin">
        <color rgb="FF94B5B7"/>
      </bottom>
      <diagonal/>
    </border>
    <border>
      <left/>
      <right/>
      <top style="thin">
        <color rgb="FF94B5B7"/>
      </top>
      <bottom style="medium">
        <color rgb="FF3798FF"/>
      </bottom>
      <diagonal/>
    </border>
    <border>
      <left/>
      <right/>
      <top style="medium">
        <color rgb="FF3798FF"/>
      </top>
      <bottom style="medium">
        <color rgb="FF3798FF"/>
      </bottom>
      <diagonal/>
    </border>
    <border>
      <left/>
      <right/>
      <top/>
      <bottom style="medium">
        <color rgb="FF3798FF"/>
      </bottom>
      <diagonal/>
    </border>
    <border>
      <left/>
      <right/>
      <top style="medium">
        <color rgb="FF1D164C"/>
      </top>
      <bottom style="medium">
        <color rgb="FF1D164C"/>
      </bottom>
      <diagonal/>
    </border>
    <border>
      <left/>
      <right/>
      <top style="medium">
        <color rgb="FF3798FF"/>
      </top>
      <bottom style="thin">
        <color rgb="FFB3B3B3"/>
      </bottom>
      <diagonal/>
    </border>
    <border>
      <left/>
      <right/>
      <top style="thin">
        <color rgb="FFB3B3B3"/>
      </top>
      <bottom/>
      <diagonal/>
    </border>
    <border>
      <left/>
      <right/>
      <top style="thin">
        <color rgb="FF94B5B7"/>
      </top>
      <bottom style="thin">
        <color rgb="FFB3B3B3"/>
      </bottom>
      <diagonal/>
    </border>
    <border>
      <left/>
      <right/>
      <top style="thin">
        <color rgb="FFB3B3B3"/>
      </top>
      <bottom style="thin">
        <color rgb="FF94B5B7"/>
      </bottom>
      <diagonal/>
    </border>
    <border>
      <left/>
      <right/>
      <top/>
      <bottom style="medium">
        <color rgb="FF006BDE"/>
      </bottom>
      <diagonal/>
    </border>
    <border>
      <left style="thin">
        <color rgb="FFB3B3B3"/>
      </left>
      <right/>
      <top/>
      <bottom/>
      <diagonal/>
    </border>
    <border>
      <left/>
      <right style="thin">
        <color rgb="FFB3B3B3"/>
      </right>
      <top/>
      <bottom/>
      <diagonal/>
    </border>
    <border>
      <left style="thin">
        <color rgb="FFB3B3B3"/>
      </left>
      <right/>
      <top/>
      <bottom style="medium">
        <color rgb="FF006BDE"/>
      </bottom>
      <diagonal/>
    </border>
    <border>
      <left/>
      <right style="thin">
        <color rgb="FFB3B3B3"/>
      </right>
      <top/>
      <bottom style="medium">
        <color rgb="FF006BDE"/>
      </bottom>
      <diagonal/>
    </border>
    <border>
      <left/>
      <right/>
      <top style="medium">
        <color rgb="FF006BDE"/>
      </top>
      <bottom style="thin">
        <color rgb="FFB3B3B3"/>
      </bottom>
      <diagonal/>
    </border>
    <border>
      <left/>
      <right style="thin">
        <color rgb="FFB3B3B3"/>
      </right>
      <top style="medium">
        <color rgb="FF006BDE"/>
      </top>
      <bottom style="thin">
        <color rgb="FFB3B3B3"/>
      </bottom>
      <diagonal/>
    </border>
    <border>
      <left/>
      <right style="thin">
        <color rgb="FFB3B3B3"/>
      </right>
      <top/>
      <bottom style="thin">
        <color rgb="FFB3B3B3"/>
      </bottom>
      <diagonal/>
    </border>
    <border>
      <left/>
      <right/>
      <top/>
      <bottom style="thin">
        <color rgb="FF006BDE"/>
      </bottom>
      <diagonal/>
    </border>
    <border>
      <left/>
      <right style="thin">
        <color rgb="FFB3B3B3"/>
      </right>
      <top/>
      <bottom style="thin">
        <color rgb="FF006BDE"/>
      </bottom>
      <diagonal/>
    </border>
    <border>
      <left/>
      <right/>
      <top style="thin">
        <color rgb="FF006BDE"/>
      </top>
      <bottom style="thin">
        <color rgb="FFB3B3B3"/>
      </bottom>
      <diagonal/>
    </border>
    <border>
      <left/>
      <right style="thin">
        <color rgb="FFB3B3B3"/>
      </right>
      <top style="thin">
        <color rgb="FF006BDE"/>
      </top>
      <bottom style="thin">
        <color rgb="FFB3B3B3"/>
      </bottom>
      <diagonal/>
    </border>
    <border>
      <left/>
      <right/>
      <top style="medium">
        <color rgb="FF1D164C"/>
      </top>
      <bottom style="thin">
        <color rgb="FFB3B3B3"/>
      </bottom>
      <diagonal/>
    </border>
    <border>
      <left/>
      <right/>
      <top style="medium">
        <color rgb="FF1D164C"/>
      </top>
      <bottom/>
      <diagonal/>
    </border>
    <border>
      <left/>
      <right/>
      <top/>
      <bottom style="thin">
        <color rgb="FF6F6F6F"/>
      </bottom>
      <diagonal/>
    </border>
    <border>
      <left/>
      <right/>
      <top style="thin">
        <color rgb="FF6F6F6F"/>
      </top>
      <bottom style="thin">
        <color rgb="FFB3B3B3"/>
      </bottom>
      <diagonal/>
    </border>
    <border>
      <left/>
      <right/>
      <top style="medium">
        <color rgb="FF006BDE"/>
      </top>
      <bottom style="medium">
        <color rgb="FF3798FF"/>
      </bottom>
      <diagonal/>
    </border>
    <border>
      <left/>
      <right/>
      <top style="thin">
        <color rgb="FF94B5B7"/>
      </top>
      <bottom/>
      <diagonal/>
    </border>
    <border>
      <left/>
      <right/>
      <top style="medium">
        <color rgb="FF006BDE"/>
      </top>
      <bottom/>
      <diagonal/>
    </border>
    <border>
      <left/>
      <right/>
      <top/>
      <bottom style="thin">
        <color rgb="FF93B5B7"/>
      </bottom>
      <diagonal/>
    </border>
    <border>
      <left/>
      <right/>
      <top style="thin">
        <color rgb="FF93B5B7"/>
      </top>
      <bottom style="thin">
        <color rgb="FF93B5B7"/>
      </bottom>
      <diagonal/>
    </border>
    <border>
      <left/>
      <right/>
      <top style="thin">
        <color rgb="FF93B5B7"/>
      </top>
      <bottom/>
      <diagonal/>
    </border>
    <border>
      <left/>
      <right/>
      <top style="thin">
        <color rgb="FF94B5B7"/>
      </top>
      <bottom style="thin">
        <color rgb="FF94B5B7"/>
      </bottom>
      <diagonal/>
    </border>
    <border>
      <left/>
      <right/>
      <top style="thin">
        <color rgb="FFB3B3B3"/>
      </top>
      <bottom style="thin">
        <color rgb="FF93B5B7"/>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rgb="FF000000"/>
      </bottom>
      <diagonal/>
    </border>
  </borders>
  <cellStyleXfs count="6">
    <xf numFmtId="0" fontId="0" fillId="0" borderId="0"/>
    <xf numFmtId="0" fontId="2" fillId="0" borderId="1" applyNumberFormat="0" applyFill="0" applyAlignment="0" applyProtection="0"/>
    <xf numFmtId="0" fontId="16" fillId="0" borderId="0" applyNumberFormat="0" applyFill="0" applyBorder="0" applyAlignment="0" applyProtection="0"/>
    <xf numFmtId="0" fontId="18" fillId="0" borderId="0"/>
    <xf numFmtId="43" fontId="1" fillId="0" borderId="0" applyFont="0" applyFill="0" applyBorder="0" applyAlignment="0" applyProtection="0"/>
    <xf numFmtId="9" fontId="1" fillId="0" borderId="0" applyFont="0" applyFill="0" applyBorder="0" applyAlignment="0" applyProtection="0"/>
  </cellStyleXfs>
  <cellXfs count="946">
    <xf numFmtId="0" fontId="0" fillId="0" borderId="0" xfId="0"/>
    <xf numFmtId="0" fontId="7" fillId="2" borderId="0" xfId="0" applyFont="1" applyFill="1"/>
    <xf numFmtId="0" fontId="0" fillId="2" borderId="0" xfId="0" applyFill="1"/>
    <xf numFmtId="0" fontId="8" fillId="2" borderId="0" xfId="0" applyFont="1" applyFill="1"/>
    <xf numFmtId="0" fontId="0" fillId="4" borderId="0" xfId="0" applyFill="1"/>
    <xf numFmtId="0" fontId="11" fillId="4" borderId="0" xfId="0" applyFont="1" applyFill="1"/>
    <xf numFmtId="0" fontId="12" fillId="4" borderId="0" xfId="0" applyFont="1" applyFill="1"/>
    <xf numFmtId="0" fontId="14" fillId="4" borderId="0" xfId="0" applyFont="1" applyFill="1"/>
    <xf numFmtId="0" fontId="14" fillId="0" borderId="0" xfId="0" applyFont="1"/>
    <xf numFmtId="3" fontId="17" fillId="4" borderId="0" xfId="2" applyNumberFormat="1" applyFont="1" applyFill="1" applyAlignment="1">
      <alignment horizontal="left" vertical="center"/>
    </xf>
    <xf numFmtId="0" fontId="1" fillId="4" borderId="0" xfId="0" applyFont="1" applyFill="1"/>
    <xf numFmtId="3" fontId="20" fillId="4" borderId="0" xfId="0" applyNumberFormat="1" applyFont="1" applyFill="1" applyAlignment="1">
      <alignment horizontal="left" vertical="center"/>
    </xf>
    <xf numFmtId="3" fontId="17" fillId="4" borderId="0" xfId="0" applyNumberFormat="1" applyFont="1" applyFill="1" applyAlignment="1">
      <alignment horizontal="left" vertical="center"/>
    </xf>
    <xf numFmtId="3" fontId="20" fillId="4" borderId="0" xfId="3" applyNumberFormat="1" applyFont="1" applyFill="1" applyAlignment="1">
      <alignment horizontal="left" vertical="center"/>
    </xf>
    <xf numFmtId="0" fontId="7" fillId="0" borderId="0" xfId="0" applyFont="1"/>
    <xf numFmtId="0" fontId="14" fillId="2" borderId="0" xfId="0" applyFont="1" applyFill="1"/>
    <xf numFmtId="0" fontId="23" fillId="4" borderId="0" xfId="0" applyFont="1" applyFill="1"/>
    <xf numFmtId="0" fontId="24" fillId="2" borderId="0" xfId="0" applyFont="1" applyFill="1"/>
    <xf numFmtId="0" fontId="33" fillId="2" borderId="0" xfId="0" applyFont="1" applyFill="1"/>
    <xf numFmtId="0" fontId="34" fillId="2" borderId="0" xfId="0" applyFont="1" applyFill="1"/>
    <xf numFmtId="0" fontId="35" fillId="2" borderId="0" xfId="0" applyFont="1" applyFill="1"/>
    <xf numFmtId="0" fontId="36" fillId="2" borderId="0" xfId="0" applyFont="1" applyFill="1"/>
    <xf numFmtId="0" fontId="37" fillId="2" borderId="0" xfId="0" applyFont="1" applyFill="1"/>
    <xf numFmtId="0" fontId="38" fillId="0" borderId="2" xfId="3" applyFont="1" applyBorder="1" applyAlignment="1">
      <alignment horizontal="left" wrapText="1"/>
    </xf>
    <xf numFmtId="0" fontId="38" fillId="2" borderId="2" xfId="3" applyFont="1" applyFill="1" applyBorder="1" applyAlignment="1">
      <alignment horizontal="right"/>
    </xf>
    <xf numFmtId="0" fontId="20" fillId="2" borderId="3" xfId="3" applyFont="1" applyFill="1" applyBorder="1"/>
    <xf numFmtId="3" fontId="14" fillId="2" borderId="3" xfId="3" applyNumberFormat="1" applyFont="1" applyFill="1" applyBorder="1" applyAlignment="1">
      <alignment horizontal="right"/>
    </xf>
    <xf numFmtId="3" fontId="20" fillId="2" borderId="3" xfId="3" applyNumberFormat="1" applyFont="1" applyFill="1" applyBorder="1" applyAlignment="1">
      <alignment horizontal="right"/>
    </xf>
    <xf numFmtId="0" fontId="20" fillId="2" borderId="4" xfId="3" applyFont="1" applyFill="1" applyBorder="1"/>
    <xf numFmtId="3" fontId="14" fillId="2" borderId="4" xfId="3" applyNumberFormat="1" applyFont="1" applyFill="1" applyBorder="1" applyAlignment="1">
      <alignment horizontal="right"/>
    </xf>
    <xf numFmtId="3" fontId="20" fillId="2" borderId="4" xfId="3" applyNumberFormat="1" applyFont="1" applyFill="1" applyBorder="1" applyAlignment="1">
      <alignment horizontal="right"/>
    </xf>
    <xf numFmtId="0" fontId="40" fillId="2" borderId="5" xfId="0" applyFont="1" applyFill="1" applyBorder="1"/>
    <xf numFmtId="3" fontId="41" fillId="2" borderId="5" xfId="4" applyNumberFormat="1" applyFont="1" applyFill="1" applyBorder="1" applyAlignment="1">
      <alignment horizontal="right"/>
    </xf>
    <xf numFmtId="3" fontId="42" fillId="2" borderId="5" xfId="3" applyNumberFormat="1" applyFont="1" applyFill="1" applyBorder="1" applyAlignment="1">
      <alignment horizontal="right"/>
    </xf>
    <xf numFmtId="3" fontId="42" fillId="2" borderId="5" xfId="4" applyNumberFormat="1" applyFont="1" applyFill="1" applyBorder="1" applyAlignment="1">
      <alignment horizontal="right"/>
    </xf>
    <xf numFmtId="0" fontId="42" fillId="2" borderId="0" xfId="3" applyFont="1" applyFill="1"/>
    <xf numFmtId="164" fontId="43" fillId="2" borderId="0" xfId="4" applyNumberFormat="1" applyFont="1" applyFill="1" applyBorder="1" applyAlignment="1">
      <alignment horizontal="right" wrapText="1"/>
    </xf>
    <xf numFmtId="0" fontId="42" fillId="2" borderId="0" xfId="3" applyFont="1" applyFill="1" applyAlignment="1">
      <alignment horizontal="right"/>
    </xf>
    <xf numFmtId="164" fontId="42" fillId="2" borderId="0" xfId="4" applyNumberFormat="1" applyFont="1" applyFill="1" applyBorder="1" applyAlignment="1">
      <alignment horizontal="right"/>
    </xf>
    <xf numFmtId="0" fontId="38" fillId="2" borderId="2" xfId="0" applyFont="1" applyFill="1" applyBorder="1" applyAlignment="1">
      <alignment wrapText="1"/>
    </xf>
    <xf numFmtId="0" fontId="38" fillId="2" borderId="2" xfId="0" applyFont="1" applyFill="1" applyBorder="1"/>
    <xf numFmtId="0" fontId="45" fillId="2" borderId="6" xfId="0" applyFont="1" applyFill="1" applyBorder="1"/>
    <xf numFmtId="0" fontId="42" fillId="2" borderId="6" xfId="0" applyFont="1" applyFill="1" applyBorder="1"/>
    <xf numFmtId="0" fontId="20" fillId="2" borderId="3" xfId="0" applyFont="1" applyFill="1" applyBorder="1"/>
    <xf numFmtId="3" fontId="20" fillId="2" borderId="3" xfId="0" applyNumberFormat="1" applyFont="1" applyFill="1" applyBorder="1"/>
    <xf numFmtId="0" fontId="20" fillId="2" borderId="4" xfId="0" applyFont="1" applyFill="1" applyBorder="1"/>
    <xf numFmtId="3" fontId="20" fillId="2" borderId="4" xfId="0" applyNumberFormat="1" applyFont="1" applyFill="1" applyBorder="1"/>
    <xf numFmtId="3" fontId="47" fillId="2" borderId="4" xfId="3" applyNumberFormat="1" applyFont="1" applyFill="1" applyBorder="1" applyAlignment="1">
      <alignment horizontal="right"/>
    </xf>
    <xf numFmtId="0" fontId="42" fillId="2" borderId="5" xfId="3" applyFont="1" applyFill="1" applyBorder="1"/>
    <xf numFmtId="3" fontId="42" fillId="2" borderId="5" xfId="0" applyNumberFormat="1" applyFont="1" applyFill="1" applyBorder="1"/>
    <xf numFmtId="0" fontId="48" fillId="2" borderId="3" xfId="3" applyFont="1" applyFill="1" applyBorder="1"/>
    <xf numFmtId="0" fontId="45" fillId="2" borderId="5" xfId="0" applyFont="1" applyFill="1" applyBorder="1"/>
    <xf numFmtId="0" fontId="42" fillId="2" borderId="5" xfId="0" applyFont="1" applyFill="1" applyBorder="1"/>
    <xf numFmtId="0" fontId="48" fillId="2" borderId="7" xfId="3" applyFont="1" applyFill="1" applyBorder="1"/>
    <xf numFmtId="0" fontId="45" fillId="2" borderId="8" xfId="0" applyFont="1" applyFill="1" applyBorder="1"/>
    <xf numFmtId="0" fontId="42" fillId="2" borderId="8" xfId="0" applyFont="1" applyFill="1" applyBorder="1"/>
    <xf numFmtId="3" fontId="50" fillId="2" borderId="0" xfId="3" applyNumberFormat="1" applyFont="1" applyFill="1"/>
    <xf numFmtId="3" fontId="20" fillId="2" borderId="0" xfId="3" applyNumberFormat="1" applyFont="1" applyFill="1" applyAlignment="1">
      <alignment horizontal="right"/>
    </xf>
    <xf numFmtId="0" fontId="40" fillId="2" borderId="9" xfId="0" applyFont="1" applyFill="1" applyBorder="1"/>
    <xf numFmtId="3" fontId="41" fillId="2" borderId="9" xfId="4" applyNumberFormat="1" applyFont="1" applyFill="1" applyBorder="1" applyAlignment="1">
      <alignment horizontal="right"/>
    </xf>
    <xf numFmtId="3" fontId="40" fillId="2" borderId="9" xfId="0" applyNumberFormat="1" applyFont="1" applyFill="1" applyBorder="1"/>
    <xf numFmtId="3" fontId="42" fillId="2" borderId="9" xfId="0" applyNumberFormat="1" applyFont="1" applyFill="1" applyBorder="1"/>
    <xf numFmtId="0" fontId="42" fillId="2" borderId="0" xfId="0" applyFont="1" applyFill="1"/>
    <xf numFmtId="3" fontId="42" fillId="2" borderId="0" xfId="0" applyNumberFormat="1" applyFont="1" applyFill="1"/>
    <xf numFmtId="0" fontId="41" fillId="2" borderId="0" xfId="3" applyFont="1" applyFill="1"/>
    <xf numFmtId="0" fontId="38" fillId="0" borderId="2" xfId="3" applyFont="1" applyBorder="1" applyAlignment="1">
      <alignment horizontal="left" vertical="center" wrapText="1"/>
    </xf>
    <xf numFmtId="0" fontId="45" fillId="2" borderId="2" xfId="0" applyFont="1" applyFill="1" applyBorder="1" applyAlignment="1">
      <alignment wrapText="1"/>
    </xf>
    <xf numFmtId="0" fontId="45" fillId="2" borderId="2" xfId="3" applyFont="1" applyFill="1" applyBorder="1" applyAlignment="1">
      <alignment horizontal="right"/>
    </xf>
    <xf numFmtId="0" fontId="45" fillId="2" borderId="2" xfId="0" applyFont="1" applyFill="1" applyBorder="1" applyAlignment="1">
      <alignment horizontal="right" wrapText="1"/>
    </xf>
    <xf numFmtId="0" fontId="45" fillId="0" borderId="3" xfId="3" applyFont="1" applyBorder="1"/>
    <xf numFmtId="0" fontId="45" fillId="0" borderId="4" xfId="3" applyFont="1" applyBorder="1"/>
    <xf numFmtId="0" fontId="41" fillId="2" borderId="5" xfId="3" applyFont="1" applyFill="1" applyBorder="1"/>
    <xf numFmtId="0" fontId="41" fillId="2" borderId="3" xfId="3" applyFont="1" applyFill="1" applyBorder="1"/>
    <xf numFmtId="3" fontId="41" fillId="2" borderId="3" xfId="4" applyNumberFormat="1" applyFont="1" applyFill="1" applyBorder="1" applyAlignment="1">
      <alignment horizontal="right"/>
    </xf>
    <xf numFmtId="3" fontId="42" fillId="2" borderId="3" xfId="4" applyNumberFormat="1" applyFont="1" applyFill="1" applyBorder="1" applyAlignment="1">
      <alignment horizontal="right"/>
    </xf>
    <xf numFmtId="0" fontId="40" fillId="2" borderId="4" xfId="0" applyFont="1" applyFill="1" applyBorder="1"/>
    <xf numFmtId="3" fontId="41" fillId="2" borderId="4" xfId="4" applyNumberFormat="1" applyFont="1" applyFill="1" applyBorder="1" applyAlignment="1">
      <alignment horizontal="right"/>
    </xf>
    <xf numFmtId="3" fontId="42" fillId="2" borderId="4" xfId="4" applyNumberFormat="1" applyFont="1" applyFill="1" applyBorder="1" applyAlignment="1">
      <alignment horizontal="right"/>
    </xf>
    <xf numFmtId="0" fontId="52" fillId="2" borderId="0" xfId="3" applyFont="1" applyFill="1" applyAlignment="1">
      <alignment horizontal="left" vertical="top" wrapText="1"/>
    </xf>
    <xf numFmtId="0" fontId="55" fillId="2" borderId="0" xfId="3" applyFont="1" applyFill="1" applyAlignment="1">
      <alignment horizontal="left" vertical="center"/>
    </xf>
    <xf numFmtId="43" fontId="55" fillId="2" borderId="0" xfId="4" applyFont="1" applyFill="1" applyBorder="1" applyAlignment="1">
      <alignment horizontal="left"/>
    </xf>
    <xf numFmtId="165" fontId="55" fillId="2" borderId="0" xfId="5" applyNumberFormat="1" applyFont="1" applyFill="1" applyBorder="1" applyAlignment="1">
      <alignment horizontal="left"/>
    </xf>
    <xf numFmtId="0" fontId="56" fillId="2" borderId="0" xfId="3" applyFont="1" applyFill="1" applyAlignment="1">
      <alignment horizontal="left"/>
    </xf>
    <xf numFmtId="0" fontId="38" fillId="2" borderId="2" xfId="3" applyFont="1" applyFill="1" applyBorder="1" applyAlignment="1">
      <alignment horizontal="left" wrapText="1"/>
    </xf>
    <xf numFmtId="0" fontId="14" fillId="2" borderId="4" xfId="3" applyFont="1" applyFill="1" applyBorder="1"/>
    <xf numFmtId="0" fontId="57" fillId="2" borderId="0" xfId="3" applyFont="1" applyFill="1"/>
    <xf numFmtId="166" fontId="43" fillId="2" borderId="0" xfId="4" applyNumberFormat="1" applyFont="1" applyFill="1" applyBorder="1" applyAlignment="1">
      <alignment horizontal="right" wrapText="1"/>
    </xf>
    <xf numFmtId="166" fontId="42" fillId="2" borderId="0" xfId="4" applyNumberFormat="1" applyFont="1" applyFill="1" applyBorder="1" applyAlignment="1">
      <alignment horizontal="right"/>
    </xf>
    <xf numFmtId="167" fontId="42" fillId="2" borderId="0" xfId="5" applyNumberFormat="1" applyFont="1" applyFill="1" applyBorder="1" applyAlignment="1">
      <alignment horizontal="right"/>
    </xf>
    <xf numFmtId="43" fontId="42" fillId="2" borderId="0" xfId="3" applyNumberFormat="1" applyFont="1" applyFill="1" applyAlignment="1">
      <alignment horizontal="right"/>
    </xf>
    <xf numFmtId="3" fontId="42" fillId="2" borderId="3" xfId="3" applyNumberFormat="1" applyFont="1" applyFill="1" applyBorder="1" applyAlignment="1">
      <alignment horizontal="right"/>
    </xf>
    <xf numFmtId="0" fontId="20" fillId="2" borderId="0" xfId="3" applyFont="1" applyFill="1"/>
    <xf numFmtId="0" fontId="20" fillId="2" borderId="0" xfId="3" applyFont="1" applyFill="1" applyAlignment="1">
      <alignment horizontal="right"/>
    </xf>
    <xf numFmtId="0" fontId="45" fillId="2" borderId="0" xfId="3" applyFont="1" applyFill="1"/>
    <xf numFmtId="0" fontId="45" fillId="2" borderId="0" xfId="3" applyFont="1" applyFill="1" applyAlignment="1">
      <alignment horizontal="right"/>
    </xf>
    <xf numFmtId="0" fontId="38" fillId="2" borderId="2" xfId="3" applyFont="1" applyFill="1" applyBorder="1" applyAlignment="1">
      <alignment horizontal="left" vertical="center" wrapText="1"/>
    </xf>
    <xf numFmtId="0" fontId="38" fillId="2" borderId="2" xfId="3" applyFont="1" applyFill="1" applyBorder="1" applyAlignment="1">
      <alignment horizontal="right" vertical="center"/>
    </xf>
    <xf numFmtId="0" fontId="14" fillId="2" borderId="3" xfId="3" applyFont="1" applyFill="1" applyBorder="1"/>
    <xf numFmtId="3" fontId="33" fillId="2" borderId="0" xfId="0" applyNumberFormat="1" applyFont="1" applyFill="1"/>
    <xf numFmtId="3" fontId="42" fillId="2" borderId="4" xfId="3" applyNumberFormat="1" applyFont="1" applyFill="1" applyBorder="1" applyAlignment="1">
      <alignment horizontal="right"/>
    </xf>
    <xf numFmtId="0" fontId="63" fillId="2" borderId="0" xfId="0" applyFont="1" applyFill="1"/>
    <xf numFmtId="0" fontId="64" fillId="2" borderId="0" xfId="0" applyFont="1" applyFill="1"/>
    <xf numFmtId="4" fontId="36" fillId="2" borderId="0" xfId="0" applyNumberFormat="1" applyFont="1" applyFill="1"/>
    <xf numFmtId="2" fontId="36" fillId="2" borderId="0" xfId="0" applyNumberFormat="1" applyFont="1" applyFill="1"/>
    <xf numFmtId="0" fontId="38" fillId="2" borderId="2" xfId="3" applyFont="1" applyFill="1" applyBorder="1"/>
    <xf numFmtId="0" fontId="48" fillId="2" borderId="0" xfId="3" applyFont="1" applyFill="1"/>
    <xf numFmtId="0" fontId="66" fillId="2" borderId="0" xfId="0" applyFont="1" applyFill="1"/>
    <xf numFmtId="0" fontId="67" fillId="2" borderId="6" xfId="3" applyFont="1" applyFill="1" applyBorder="1" applyAlignment="1">
      <alignment horizontal="right" wrapText="1"/>
    </xf>
    <xf numFmtId="0" fontId="67" fillId="2" borderId="6" xfId="3" applyFont="1" applyFill="1" applyBorder="1" applyAlignment="1">
      <alignment horizontal="right"/>
    </xf>
    <xf numFmtId="0" fontId="67" fillId="2" borderId="0" xfId="3" applyFont="1" applyFill="1" applyAlignment="1">
      <alignment horizontal="right" wrapText="1"/>
    </xf>
    <xf numFmtId="0" fontId="68" fillId="2" borderId="0" xfId="0" applyFont="1" applyFill="1"/>
    <xf numFmtId="4" fontId="42" fillId="2" borderId="3" xfId="3" applyNumberFormat="1" applyFont="1" applyFill="1" applyBorder="1" applyAlignment="1">
      <alignment horizontal="right"/>
    </xf>
    <xf numFmtId="2" fontId="20" fillId="2" borderId="3" xfId="3" applyNumberFormat="1" applyFont="1" applyFill="1" applyBorder="1" applyAlignment="1">
      <alignment horizontal="right"/>
    </xf>
    <xf numFmtId="3" fontId="47" fillId="2" borderId="3" xfId="3" applyNumberFormat="1" applyFont="1" applyFill="1" applyBorder="1" applyAlignment="1">
      <alignment horizontal="right"/>
    </xf>
    <xf numFmtId="3" fontId="14" fillId="2" borderId="0" xfId="3" applyNumberFormat="1" applyFont="1" applyFill="1" applyAlignment="1">
      <alignment horizontal="right"/>
    </xf>
    <xf numFmtId="3" fontId="47" fillId="2" borderId="0" xfId="3" applyNumberFormat="1" applyFont="1" applyFill="1" applyAlignment="1">
      <alignment horizontal="right"/>
    </xf>
    <xf numFmtId="4" fontId="14" fillId="2" borderId="4" xfId="3" applyNumberFormat="1" applyFont="1" applyFill="1" applyBorder="1" applyAlignment="1">
      <alignment horizontal="right"/>
    </xf>
    <xf numFmtId="4" fontId="20" fillId="2" borderId="4" xfId="3" applyNumberFormat="1" applyFont="1" applyFill="1" applyBorder="1" applyAlignment="1">
      <alignment horizontal="right"/>
    </xf>
    <xf numFmtId="0" fontId="60" fillId="2" borderId="0" xfId="0" applyFont="1" applyFill="1"/>
    <xf numFmtId="0" fontId="38" fillId="2" borderId="2" xfId="3" applyFont="1" applyFill="1" applyBorder="1" applyAlignment="1">
      <alignment horizontal="right" wrapText="1"/>
    </xf>
    <xf numFmtId="3" fontId="41" fillId="2" borderId="6" xfId="3" applyNumberFormat="1" applyFont="1" applyFill="1" applyBorder="1" applyAlignment="1">
      <alignment horizontal="right"/>
    </xf>
    <xf numFmtId="0" fontId="67" fillId="2" borderId="0" xfId="3" applyFont="1" applyFill="1" applyAlignment="1">
      <alignment horizontal="right"/>
    </xf>
    <xf numFmtId="0" fontId="42" fillId="2" borderId="10" xfId="3" applyFont="1" applyFill="1" applyBorder="1"/>
    <xf numFmtId="3" fontId="42" fillId="2" borderId="10" xfId="3" applyNumberFormat="1" applyFont="1" applyFill="1" applyBorder="1" applyAlignment="1">
      <alignment horizontal="right"/>
    </xf>
    <xf numFmtId="3" fontId="41" fillId="2" borderId="10" xfId="3" applyNumberFormat="1" applyFont="1" applyFill="1" applyBorder="1" applyAlignment="1">
      <alignment horizontal="right"/>
    </xf>
    <xf numFmtId="3" fontId="41" fillId="2" borderId="0" xfId="3" applyNumberFormat="1" applyFont="1" applyFill="1" applyAlignment="1">
      <alignment horizontal="right"/>
    </xf>
    <xf numFmtId="0" fontId="70" fillId="2" borderId="2" xfId="3" applyFont="1" applyFill="1" applyBorder="1" applyAlignment="1">
      <alignment horizontal="right" wrapText="1"/>
    </xf>
    <xf numFmtId="0" fontId="20" fillId="2" borderId="4" xfId="3" applyFont="1" applyFill="1" applyBorder="1" applyAlignment="1">
      <alignment wrapText="1"/>
    </xf>
    <xf numFmtId="3" fontId="47" fillId="2" borderId="10" xfId="3" applyNumberFormat="1" applyFont="1" applyFill="1" applyBorder="1" applyAlignment="1">
      <alignment horizontal="right"/>
    </xf>
    <xf numFmtId="0" fontId="54" fillId="2" borderId="0" xfId="0" applyFont="1" applyFill="1"/>
    <xf numFmtId="0" fontId="72" fillId="2" borderId="0" xfId="0" applyFont="1" applyFill="1"/>
    <xf numFmtId="164" fontId="73" fillId="2" borderId="0" xfId="4" applyNumberFormat="1" applyFont="1" applyFill="1" applyBorder="1" applyAlignment="1">
      <alignment horizontal="right"/>
    </xf>
    <xf numFmtId="0" fontId="72" fillId="2" borderId="0" xfId="3" applyFont="1" applyFill="1" applyAlignment="1">
      <alignment horizontal="left"/>
    </xf>
    <xf numFmtId="168" fontId="20" fillId="2" borderId="10" xfId="3" applyNumberFormat="1" applyFont="1" applyFill="1" applyBorder="1" applyAlignment="1">
      <alignment horizontal="right"/>
    </xf>
    <xf numFmtId="3" fontId="20" fillId="2" borderId="10" xfId="3" applyNumberFormat="1" applyFont="1" applyFill="1" applyBorder="1" applyAlignment="1">
      <alignment horizontal="right"/>
    </xf>
    <xf numFmtId="168" fontId="14" fillId="2" borderId="10" xfId="3" applyNumberFormat="1" applyFont="1" applyFill="1" applyBorder="1" applyAlignment="1">
      <alignment horizontal="right"/>
    </xf>
    <xf numFmtId="3" fontId="14" fillId="2" borderId="10" xfId="3" applyNumberFormat="1" applyFont="1" applyFill="1" applyBorder="1" applyAlignment="1">
      <alignment horizontal="right"/>
    </xf>
    <xf numFmtId="0" fontId="48" fillId="2" borderId="2" xfId="3" applyFont="1" applyFill="1" applyBorder="1" applyAlignment="1">
      <alignment horizontal="left" wrapText="1"/>
    </xf>
    <xf numFmtId="0" fontId="38" fillId="2" borderId="11" xfId="3" applyFont="1" applyFill="1" applyBorder="1" applyAlignment="1">
      <alignment wrapText="1"/>
    </xf>
    <xf numFmtId="0" fontId="38" fillId="2" borderId="11" xfId="3" applyFont="1" applyFill="1" applyBorder="1" applyAlignment="1">
      <alignment horizontal="left" wrapText="1"/>
    </xf>
    <xf numFmtId="0" fontId="45" fillId="2" borderId="6" xfId="3" applyFont="1" applyFill="1" applyBorder="1" applyAlignment="1">
      <alignment wrapText="1"/>
    </xf>
    <xf numFmtId="0" fontId="42" fillId="2" borderId="6" xfId="3" applyFont="1" applyFill="1" applyBorder="1" applyAlignment="1">
      <alignment wrapText="1"/>
    </xf>
    <xf numFmtId="0" fontId="42" fillId="2" borderId="6" xfId="3" applyFont="1" applyFill="1" applyBorder="1" applyAlignment="1">
      <alignment horizontal="right" vertical="center" wrapText="1"/>
    </xf>
    <xf numFmtId="0" fontId="20" fillId="2" borderId="12" xfId="3" applyFont="1" applyFill="1" applyBorder="1"/>
    <xf numFmtId="0" fontId="20" fillId="2" borderId="12" xfId="3" applyFont="1" applyFill="1" applyBorder="1" applyAlignment="1">
      <alignment horizontal="right"/>
    </xf>
    <xf numFmtId="164" fontId="20" fillId="2" borderId="4" xfId="4" applyNumberFormat="1" applyFont="1" applyFill="1" applyBorder="1" applyAlignment="1">
      <alignment horizontal="right"/>
    </xf>
    <xf numFmtId="164" fontId="20" fillId="2" borderId="12" xfId="4" applyNumberFormat="1" applyFont="1" applyFill="1" applyBorder="1" applyAlignment="1">
      <alignment horizontal="right"/>
    </xf>
    <xf numFmtId="0" fontId="20" fillId="2" borderId="4" xfId="3" applyFont="1" applyFill="1" applyBorder="1" applyAlignment="1">
      <alignment horizontal="right"/>
    </xf>
    <xf numFmtId="49" fontId="20" fillId="2" borderId="4" xfId="3" applyNumberFormat="1" applyFont="1" applyFill="1" applyBorder="1" applyAlignment="1">
      <alignment horizontal="right"/>
    </xf>
    <xf numFmtId="0" fontId="45" fillId="2" borderId="10" xfId="3" applyFont="1" applyFill="1" applyBorder="1" applyAlignment="1">
      <alignment wrapText="1"/>
    </xf>
    <xf numFmtId="0" fontId="42" fillId="2" borderId="10" xfId="3" applyFont="1" applyFill="1" applyBorder="1" applyAlignment="1">
      <alignment wrapText="1"/>
    </xf>
    <xf numFmtId="0" fontId="42" fillId="2" borderId="10" xfId="3" applyFont="1" applyFill="1" applyBorder="1" applyAlignment="1">
      <alignment horizontal="right" wrapText="1"/>
    </xf>
    <xf numFmtId="0" fontId="42" fillId="2" borderId="10" xfId="3" applyFont="1" applyFill="1" applyBorder="1" applyAlignment="1">
      <alignment horizontal="right" vertical="center" wrapText="1"/>
    </xf>
    <xf numFmtId="0" fontId="52" fillId="2" borderId="0" xfId="0" applyFont="1" applyFill="1"/>
    <xf numFmtId="3" fontId="4" fillId="2" borderId="0" xfId="0" applyNumberFormat="1" applyFont="1" applyFill="1"/>
    <xf numFmtId="0" fontId="5" fillId="2" borderId="0" xfId="0" applyFont="1" applyFill="1"/>
    <xf numFmtId="0" fontId="34" fillId="0" borderId="0" xfId="0" applyFont="1"/>
    <xf numFmtId="0" fontId="75" fillId="2" borderId="2" xfId="0" applyFont="1" applyFill="1" applyBorder="1"/>
    <xf numFmtId="0" fontId="48" fillId="2" borderId="0" xfId="3" applyFont="1" applyFill="1" applyAlignment="1">
      <alignment vertical="center" wrapText="1"/>
    </xf>
    <xf numFmtId="0" fontId="77" fillId="2" borderId="0" xfId="0" applyFont="1" applyFill="1"/>
    <xf numFmtId="0" fontId="38" fillId="2" borderId="0" xfId="3" applyFont="1" applyFill="1" applyAlignment="1">
      <alignment horizontal="center" vertical="center"/>
    </xf>
    <xf numFmtId="0" fontId="38" fillId="2" borderId="0" xfId="3" applyFont="1" applyFill="1" applyAlignment="1">
      <alignment vertical="center" wrapText="1"/>
    </xf>
    <xf numFmtId="0" fontId="38" fillId="2" borderId="10" xfId="3" applyFont="1" applyFill="1" applyBorder="1" applyAlignment="1">
      <alignment horizontal="left" wrapText="1"/>
    </xf>
    <xf numFmtId="0" fontId="38" fillId="2" borderId="10" xfId="3" applyFont="1" applyFill="1" applyBorder="1" applyAlignment="1">
      <alignment horizontal="center" vertical="center"/>
    </xf>
    <xf numFmtId="0" fontId="38" fillId="2" borderId="10" xfId="3" applyFont="1" applyFill="1" applyBorder="1" applyAlignment="1">
      <alignment horizontal="center" vertical="center" wrapText="1"/>
    </xf>
    <xf numFmtId="1" fontId="20" fillId="2" borderId="3" xfId="3" applyNumberFormat="1" applyFont="1" applyFill="1" applyBorder="1" applyAlignment="1">
      <alignment horizontal="center" vertical="center"/>
    </xf>
    <xf numFmtId="2" fontId="20" fillId="2" borderId="3" xfId="3" applyNumberFormat="1" applyFont="1" applyFill="1" applyBorder="1" applyAlignment="1">
      <alignment horizontal="center" vertical="center"/>
    </xf>
    <xf numFmtId="1" fontId="20" fillId="2" borderId="4" xfId="3" applyNumberFormat="1" applyFont="1" applyFill="1" applyBorder="1" applyAlignment="1">
      <alignment horizontal="center" vertical="center"/>
    </xf>
    <xf numFmtId="2" fontId="20" fillId="2" borderId="4" xfId="3" applyNumberFormat="1" applyFont="1" applyFill="1" applyBorder="1" applyAlignment="1">
      <alignment horizontal="center" vertical="center"/>
    </xf>
    <xf numFmtId="169" fontId="20" fillId="2" borderId="4" xfId="3" applyNumberFormat="1" applyFont="1" applyFill="1" applyBorder="1" applyAlignment="1">
      <alignment horizontal="center" vertical="center"/>
    </xf>
    <xf numFmtId="2" fontId="20" fillId="2" borderId="13" xfId="3" applyNumberFormat="1" applyFont="1" applyFill="1" applyBorder="1" applyAlignment="1">
      <alignment horizontal="center" vertical="center"/>
    </xf>
    <xf numFmtId="0" fontId="48" fillId="2" borderId="0" xfId="3" applyFont="1" applyFill="1" applyAlignment="1">
      <alignment horizontal="left" wrapText="1"/>
    </xf>
    <xf numFmtId="0" fontId="75" fillId="2" borderId="0" xfId="0" applyFont="1" applyFill="1"/>
    <xf numFmtId="170" fontId="20" fillId="2" borderId="4" xfId="3" applyNumberFormat="1" applyFont="1" applyFill="1" applyBorder="1" applyAlignment="1">
      <alignment horizontal="center" vertical="center"/>
    </xf>
    <xf numFmtId="0" fontId="20" fillId="2" borderId="15" xfId="3" applyFont="1" applyFill="1" applyBorder="1" applyAlignment="1">
      <alignment wrapText="1"/>
    </xf>
    <xf numFmtId="0" fontId="20" fillId="2" borderId="3" xfId="3" applyFont="1" applyFill="1" applyBorder="1" applyAlignment="1">
      <alignment wrapText="1"/>
    </xf>
    <xf numFmtId="0" fontId="82" fillId="2" borderId="0" xfId="0" applyFont="1" applyFill="1" applyAlignment="1">
      <alignment vertical="top"/>
    </xf>
    <xf numFmtId="0" fontId="54" fillId="2" borderId="0" xfId="0" applyFont="1" applyFill="1" applyAlignment="1">
      <alignment vertical="center"/>
    </xf>
    <xf numFmtId="0" fontId="60" fillId="2" borderId="0" xfId="0" applyFont="1" applyFill="1" applyAlignment="1">
      <alignment horizontal="left" vertical="top"/>
    </xf>
    <xf numFmtId="0" fontId="60" fillId="2" borderId="0" xfId="0" applyFont="1" applyFill="1" applyAlignment="1">
      <alignment horizontal="left" vertical="top" wrapText="1"/>
    </xf>
    <xf numFmtId="0" fontId="1" fillId="2" borderId="0" xfId="0" applyFont="1" applyFill="1" applyAlignment="1">
      <alignment vertical="top" wrapText="1"/>
    </xf>
    <xf numFmtId="0" fontId="0" fillId="2" borderId="0" xfId="0" applyFill="1" applyAlignment="1">
      <alignment wrapText="1"/>
    </xf>
    <xf numFmtId="0" fontId="0" fillId="2" borderId="0" xfId="0" quotePrefix="1" applyFill="1" applyAlignment="1">
      <alignment wrapText="1"/>
    </xf>
    <xf numFmtId="0" fontId="85" fillId="2" borderId="0" xfId="0" applyFont="1" applyFill="1"/>
    <xf numFmtId="0" fontId="0" fillId="2" borderId="0" xfId="0" applyFill="1" applyAlignment="1">
      <alignment horizontal="left" wrapText="1"/>
    </xf>
    <xf numFmtId="0" fontId="86" fillId="2" borderId="0" xfId="0" applyFont="1" applyFill="1"/>
    <xf numFmtId="0" fontId="87" fillId="2" borderId="0" xfId="0" applyFont="1" applyFill="1"/>
    <xf numFmtId="0" fontId="88" fillId="0" borderId="0" xfId="0" applyFont="1"/>
    <xf numFmtId="0" fontId="38" fillId="2" borderId="16" xfId="3" applyFont="1" applyFill="1" applyBorder="1" applyAlignment="1">
      <alignment horizontal="left" wrapText="1"/>
    </xf>
    <xf numFmtId="0" fontId="38" fillId="2" borderId="0" xfId="3" applyFont="1" applyFill="1" applyAlignment="1">
      <alignment horizontal="center" wrapText="1"/>
    </xf>
    <xf numFmtId="0" fontId="89" fillId="2" borderId="0" xfId="0" applyFont="1" applyFill="1"/>
    <xf numFmtId="168" fontId="42" fillId="2" borderId="0" xfId="3" applyNumberFormat="1" applyFont="1" applyFill="1" applyAlignment="1">
      <alignment horizontal="center"/>
    </xf>
    <xf numFmtId="168" fontId="42" fillId="2" borderId="17" xfId="3" applyNumberFormat="1" applyFont="1" applyFill="1" applyBorder="1" applyAlignment="1">
      <alignment horizontal="center"/>
    </xf>
    <xf numFmtId="168" fontId="42" fillId="2" borderId="18" xfId="3" applyNumberFormat="1" applyFont="1" applyFill="1" applyBorder="1" applyAlignment="1">
      <alignment horizontal="center"/>
    </xf>
    <xf numFmtId="0" fontId="45" fillId="2" borderId="16" xfId="3" applyFont="1" applyFill="1" applyBorder="1" applyAlignment="1">
      <alignment horizontal="left" wrapText="1"/>
    </xf>
    <xf numFmtId="3" fontId="20" fillId="2" borderId="16" xfId="3" applyNumberFormat="1" applyFont="1" applyFill="1" applyBorder="1" applyAlignment="1">
      <alignment horizontal="center"/>
    </xf>
    <xf numFmtId="3" fontId="20" fillId="2" borderId="19" xfId="3" applyNumberFormat="1" applyFont="1" applyFill="1" applyBorder="1" applyAlignment="1">
      <alignment horizontal="center"/>
    </xf>
    <xf numFmtId="3" fontId="20" fillId="2" borderId="20" xfId="3" applyNumberFormat="1" applyFont="1" applyFill="1" applyBorder="1" applyAlignment="1">
      <alignment horizontal="center"/>
    </xf>
    <xf numFmtId="0" fontId="20" fillId="2" borderId="21" xfId="3" applyFont="1" applyFill="1" applyBorder="1" applyAlignment="1">
      <alignment horizontal="left" vertical="center"/>
    </xf>
    <xf numFmtId="3" fontId="20" fillId="2" borderId="21" xfId="3" applyNumberFormat="1" applyFont="1" applyFill="1" applyBorder="1" applyAlignment="1">
      <alignment horizontal="center"/>
    </xf>
    <xf numFmtId="3" fontId="20" fillId="2" borderId="22" xfId="3" applyNumberFormat="1" applyFont="1" applyFill="1" applyBorder="1" applyAlignment="1">
      <alignment horizontal="center"/>
    </xf>
    <xf numFmtId="3" fontId="90" fillId="2" borderId="22" xfId="3" applyNumberFormat="1" applyFont="1" applyFill="1" applyBorder="1" applyAlignment="1">
      <alignment horizontal="center"/>
    </xf>
    <xf numFmtId="3" fontId="90" fillId="2" borderId="21" xfId="3" applyNumberFormat="1" applyFont="1" applyFill="1" applyBorder="1" applyAlignment="1">
      <alignment horizontal="center"/>
    </xf>
    <xf numFmtId="0" fontId="20" fillId="2" borderId="3" xfId="3" applyFont="1" applyFill="1" applyBorder="1" applyAlignment="1">
      <alignment horizontal="left" vertical="center"/>
    </xf>
    <xf numFmtId="3" fontId="20" fillId="2" borderId="3" xfId="3" applyNumberFormat="1" applyFont="1" applyFill="1" applyBorder="1" applyAlignment="1">
      <alignment horizontal="center"/>
    </xf>
    <xf numFmtId="3" fontId="20" fillId="2" borderId="23" xfId="3" applyNumberFormat="1" applyFont="1" applyFill="1" applyBorder="1" applyAlignment="1">
      <alignment horizontal="center"/>
    </xf>
    <xf numFmtId="3" fontId="20" fillId="2" borderId="4" xfId="3" applyNumberFormat="1" applyFont="1" applyFill="1" applyBorder="1" applyAlignment="1">
      <alignment horizontal="center"/>
    </xf>
    <xf numFmtId="3" fontId="90" fillId="2" borderId="23" xfId="3" applyNumberFormat="1" applyFont="1" applyFill="1" applyBorder="1" applyAlignment="1">
      <alignment horizontal="center"/>
    </xf>
    <xf numFmtId="3" fontId="90" fillId="2" borderId="3" xfId="3" applyNumberFormat="1" applyFont="1" applyFill="1" applyBorder="1" applyAlignment="1">
      <alignment horizontal="center"/>
    </xf>
    <xf numFmtId="3" fontId="20" fillId="2" borderId="0" xfId="3" applyNumberFormat="1" applyFont="1" applyFill="1" applyAlignment="1">
      <alignment horizontal="center"/>
    </xf>
    <xf numFmtId="3" fontId="20" fillId="2" borderId="18" xfId="3" applyNumberFormat="1" applyFont="1" applyFill="1" applyBorder="1" applyAlignment="1">
      <alignment horizontal="center"/>
    </xf>
    <xf numFmtId="3" fontId="90" fillId="2" borderId="18" xfId="3" applyNumberFormat="1" applyFont="1" applyFill="1" applyBorder="1" applyAlignment="1">
      <alignment horizontal="center"/>
    </xf>
    <xf numFmtId="3" fontId="90" fillId="2" borderId="0" xfId="3" applyNumberFormat="1" applyFont="1" applyFill="1" applyAlignment="1">
      <alignment horizontal="center"/>
    </xf>
    <xf numFmtId="3" fontId="90" fillId="2" borderId="20" xfId="3" applyNumberFormat="1" applyFont="1" applyFill="1" applyBorder="1" applyAlignment="1">
      <alignment horizontal="center"/>
    </xf>
    <xf numFmtId="3" fontId="90" fillId="2" borderId="16" xfId="3" applyNumberFormat="1" applyFont="1" applyFill="1" applyBorder="1" applyAlignment="1">
      <alignment horizontal="center"/>
    </xf>
    <xf numFmtId="0" fontId="45" fillId="2" borderId="24" xfId="3" applyFont="1" applyFill="1" applyBorder="1" applyAlignment="1">
      <alignment horizontal="left" wrapText="1"/>
    </xf>
    <xf numFmtId="3" fontId="20" fillId="2" borderId="24" xfId="3" applyNumberFormat="1" applyFont="1" applyFill="1" applyBorder="1" applyAlignment="1">
      <alignment horizontal="center"/>
    </xf>
    <xf numFmtId="3" fontId="20" fillId="2" borderId="25" xfId="3" applyNumberFormat="1" applyFont="1" applyFill="1" applyBorder="1" applyAlignment="1">
      <alignment horizontal="center"/>
    </xf>
    <xf numFmtId="3" fontId="90" fillId="2" borderId="25" xfId="3" applyNumberFormat="1" applyFont="1" applyFill="1" applyBorder="1" applyAlignment="1">
      <alignment horizontal="center"/>
    </xf>
    <xf numFmtId="3" fontId="90" fillId="2" borderId="24" xfId="3" applyNumberFormat="1" applyFont="1" applyFill="1" applyBorder="1" applyAlignment="1">
      <alignment horizontal="center"/>
    </xf>
    <xf numFmtId="0" fontId="20" fillId="2" borderId="26" xfId="3" applyFont="1" applyFill="1" applyBorder="1" applyAlignment="1">
      <alignment horizontal="left" vertical="center"/>
    </xf>
    <xf numFmtId="3" fontId="20" fillId="2" borderId="26" xfId="3" applyNumberFormat="1" applyFont="1" applyFill="1" applyBorder="1" applyAlignment="1">
      <alignment horizontal="center"/>
    </xf>
    <xf numFmtId="3" fontId="20" fillId="2" borderId="27" xfId="3" applyNumberFormat="1" applyFont="1" applyFill="1" applyBorder="1" applyAlignment="1">
      <alignment horizontal="center"/>
    </xf>
    <xf numFmtId="3" fontId="90" fillId="2" borderId="27" xfId="3" applyNumberFormat="1" applyFont="1" applyFill="1" applyBorder="1" applyAlignment="1">
      <alignment horizontal="center"/>
    </xf>
    <xf numFmtId="3" fontId="90" fillId="2" borderId="26" xfId="3" applyNumberFormat="1" applyFont="1" applyFill="1" applyBorder="1" applyAlignment="1">
      <alignment horizontal="center"/>
    </xf>
    <xf numFmtId="0" fontId="83" fillId="2" borderId="0" xfId="0" applyFont="1" applyFill="1" applyAlignment="1">
      <alignment horizontal="left" wrapText="1"/>
    </xf>
    <xf numFmtId="0" fontId="38" fillId="2" borderId="16" xfId="3" applyFont="1" applyFill="1" applyBorder="1" applyAlignment="1">
      <alignment wrapText="1"/>
    </xf>
    <xf numFmtId="0" fontId="45" fillId="2" borderId="16" xfId="3" applyFont="1" applyFill="1" applyBorder="1" applyAlignment="1">
      <alignment horizontal="right" wrapText="1"/>
    </xf>
    <xf numFmtId="0" fontId="20" fillId="2" borderId="21" xfId="0" applyFont="1" applyFill="1" applyBorder="1"/>
    <xf numFmtId="0" fontId="20" fillId="2" borderId="21" xfId="0" applyFont="1" applyFill="1" applyBorder="1" applyAlignment="1">
      <alignment horizontal="right" wrapText="1"/>
    </xf>
    <xf numFmtId="0" fontId="20" fillId="2" borderId="3" xfId="0" applyFont="1" applyFill="1" applyBorder="1" applyAlignment="1">
      <alignment horizontal="right" wrapText="1"/>
    </xf>
    <xf numFmtId="0" fontId="60" fillId="2" borderId="0" xfId="0" applyFont="1" applyFill="1" applyAlignment="1">
      <alignment wrapText="1"/>
    </xf>
    <xf numFmtId="0" fontId="20" fillId="2" borderId="0" xfId="0" applyFont="1" applyFill="1" applyAlignment="1">
      <alignment horizontal="right" wrapText="1"/>
    </xf>
    <xf numFmtId="0" fontId="88" fillId="2" borderId="0" xfId="0" applyFont="1" applyFill="1"/>
    <xf numFmtId="10" fontId="20" fillId="2" borderId="0" xfId="3" applyNumberFormat="1" applyFont="1" applyFill="1" applyAlignment="1">
      <alignment vertical="center"/>
    </xf>
    <xf numFmtId="0" fontId="20" fillId="2" borderId="0" xfId="3" applyFont="1" applyFill="1" applyAlignment="1">
      <alignment vertical="center"/>
    </xf>
    <xf numFmtId="0" fontId="45" fillId="2" borderId="2" xfId="0" applyFont="1" applyFill="1" applyBorder="1" applyAlignment="1">
      <alignment horizontal="right" vertical="center" wrapText="1"/>
    </xf>
    <xf numFmtId="0" fontId="45" fillId="2" borderId="2" xfId="3" applyFont="1" applyFill="1" applyBorder="1" applyAlignment="1">
      <alignment horizontal="right" vertical="center"/>
    </xf>
    <xf numFmtId="0" fontId="20" fillId="2" borderId="28" xfId="3" applyFont="1" applyFill="1" applyBorder="1"/>
    <xf numFmtId="3" fontId="42" fillId="2" borderId="28" xfId="3" applyNumberFormat="1" applyFont="1" applyFill="1" applyBorder="1" applyAlignment="1">
      <alignment horizontal="right"/>
    </xf>
    <xf numFmtId="3" fontId="20" fillId="2" borderId="28" xfId="3" applyNumberFormat="1" applyFont="1" applyFill="1" applyBorder="1" applyAlignment="1">
      <alignment horizontal="right"/>
    </xf>
    <xf numFmtId="3" fontId="41" fillId="2" borderId="3" xfId="3" applyNumberFormat="1" applyFont="1" applyFill="1" applyBorder="1" applyAlignment="1">
      <alignment horizontal="right"/>
    </xf>
    <xf numFmtId="0" fontId="24" fillId="2" borderId="0" xfId="3" applyFont="1" applyFill="1" applyAlignment="1">
      <alignment horizontal="left" vertical="center"/>
    </xf>
    <xf numFmtId="0" fontId="29" fillId="2" borderId="0" xfId="3" applyFont="1" applyFill="1" applyAlignment="1">
      <alignment vertical="center"/>
    </xf>
    <xf numFmtId="3" fontId="41" fillId="2" borderId="28" xfId="3" applyNumberFormat="1" applyFont="1" applyFill="1" applyBorder="1" applyAlignment="1">
      <alignment horizontal="right"/>
    </xf>
    <xf numFmtId="3" fontId="14" fillId="2" borderId="28" xfId="3" applyNumberFormat="1" applyFont="1" applyFill="1" applyBorder="1" applyAlignment="1">
      <alignment horizontal="right"/>
    </xf>
    <xf numFmtId="0" fontId="24" fillId="2" borderId="0" xfId="3" applyFont="1" applyFill="1" applyAlignment="1">
      <alignment vertical="center"/>
    </xf>
    <xf numFmtId="0" fontId="16" fillId="2" borderId="0" xfId="2" applyFill="1"/>
    <xf numFmtId="0" fontId="20" fillId="2" borderId="28" xfId="3" applyFont="1" applyFill="1" applyBorder="1" applyAlignment="1">
      <alignment horizontal="left" vertical="center"/>
    </xf>
    <xf numFmtId="168" fontId="42" fillId="2" borderId="29" xfId="3" applyNumberFormat="1" applyFont="1" applyFill="1" applyBorder="1" applyAlignment="1">
      <alignment horizontal="right"/>
    </xf>
    <xf numFmtId="168" fontId="20" fillId="2" borderId="28" xfId="3" applyNumberFormat="1" applyFont="1" applyFill="1" applyBorder="1" applyAlignment="1">
      <alignment horizontal="right"/>
    </xf>
    <xf numFmtId="0" fontId="20" fillId="2" borderId="4" xfId="3" applyFont="1" applyFill="1" applyBorder="1" applyAlignment="1">
      <alignment horizontal="left" vertical="center"/>
    </xf>
    <xf numFmtId="0" fontId="83" fillId="2" borderId="0" xfId="0" applyFont="1" applyFill="1" applyAlignment="1">
      <alignment wrapText="1"/>
    </xf>
    <xf numFmtId="168" fontId="42" fillId="2" borderId="28" xfId="3" applyNumberFormat="1" applyFont="1" applyFill="1" applyBorder="1" applyAlignment="1">
      <alignment horizontal="right"/>
    </xf>
    <xf numFmtId="168" fontId="20" fillId="2" borderId="28" xfId="4" applyNumberFormat="1" applyFont="1" applyFill="1" applyBorder="1" applyAlignment="1">
      <alignment horizontal="right" vertical="center" wrapText="1"/>
    </xf>
    <xf numFmtId="168" fontId="42" fillId="2" borderId="4" xfId="3" applyNumberFormat="1" applyFont="1" applyFill="1" applyBorder="1" applyAlignment="1">
      <alignment horizontal="right"/>
    </xf>
    <xf numFmtId="168" fontId="20" fillId="2" borderId="4" xfId="3" applyNumberFormat="1" applyFont="1" applyFill="1" applyBorder="1" applyAlignment="1">
      <alignment horizontal="right"/>
    </xf>
    <xf numFmtId="168" fontId="20" fillId="2" borderId="4" xfId="4" applyNumberFormat="1" applyFont="1" applyFill="1" applyBorder="1" applyAlignment="1">
      <alignment horizontal="right" vertical="center" wrapText="1"/>
    </xf>
    <xf numFmtId="0" fontId="60" fillId="2" borderId="0" xfId="0" applyFont="1" applyFill="1" applyAlignment="1">
      <alignment horizontal="left" wrapText="1"/>
    </xf>
    <xf numFmtId="3" fontId="20" fillId="2" borderId="28" xfId="4" applyNumberFormat="1" applyFont="1" applyFill="1" applyBorder="1" applyAlignment="1">
      <alignment horizontal="right" vertical="center" wrapText="1"/>
    </xf>
    <xf numFmtId="3" fontId="20" fillId="2" borderId="4" xfId="4" applyNumberFormat="1" applyFont="1" applyFill="1" applyBorder="1" applyAlignment="1">
      <alignment horizontal="right" vertical="center" wrapText="1"/>
    </xf>
    <xf numFmtId="0" fontId="94" fillId="2" borderId="0" xfId="0" applyFont="1" applyFill="1"/>
    <xf numFmtId="0" fontId="45" fillId="2" borderId="2" xfId="3" applyFont="1" applyFill="1" applyBorder="1" applyAlignment="1">
      <alignment horizontal="right" wrapText="1"/>
    </xf>
    <xf numFmtId="0" fontId="38" fillId="2" borderId="2" xfId="3" applyFont="1" applyFill="1" applyBorder="1" applyAlignment="1">
      <alignment wrapText="1"/>
    </xf>
    <xf numFmtId="0" fontId="95" fillId="2" borderId="0" xfId="0" applyFont="1" applyFill="1"/>
    <xf numFmtId="0" fontId="96" fillId="2" borderId="0" xfId="0" applyFont="1" applyFill="1"/>
    <xf numFmtId="0" fontId="20" fillId="2" borderId="2" xfId="3" applyFont="1" applyFill="1" applyBorder="1" applyAlignment="1">
      <alignment horizontal="left" wrapText="1"/>
    </xf>
    <xf numFmtId="0" fontId="20" fillId="0" borderId="28" xfId="3" applyFont="1" applyBorder="1" applyAlignment="1">
      <alignment horizontal="left" wrapText="1"/>
    </xf>
    <xf numFmtId="0" fontId="20" fillId="2" borderId="28" xfId="3" applyFont="1" applyFill="1" applyBorder="1" applyAlignment="1">
      <alignment horizontal="left" wrapText="1"/>
    </xf>
    <xf numFmtId="170" fontId="20" fillId="2" borderId="28" xfId="3" applyNumberFormat="1" applyFont="1" applyFill="1" applyBorder="1" applyAlignment="1">
      <alignment horizontal="right" wrapText="1"/>
    </xf>
    <xf numFmtId="170" fontId="20" fillId="2" borderId="28" xfId="3" applyNumberFormat="1" applyFont="1" applyFill="1" applyBorder="1" applyAlignment="1">
      <alignment horizontal="right" vertical="center"/>
    </xf>
    <xf numFmtId="0" fontId="20" fillId="0" borderId="3" xfId="3" applyFont="1" applyBorder="1" applyAlignment="1">
      <alignment horizontal="left" wrapText="1"/>
    </xf>
    <xf numFmtId="0" fontId="20" fillId="2" borderId="3" xfId="3" applyFont="1" applyFill="1" applyBorder="1" applyAlignment="1">
      <alignment horizontal="left" wrapText="1"/>
    </xf>
    <xf numFmtId="2" fontId="20" fillId="2" borderId="3" xfId="3" applyNumberFormat="1" applyFont="1" applyFill="1" applyBorder="1" applyAlignment="1">
      <alignment horizontal="right" wrapText="1"/>
    </xf>
    <xf numFmtId="170" fontId="20" fillId="2" borderId="3" xfId="3" applyNumberFormat="1" applyFont="1" applyFill="1" applyBorder="1" applyAlignment="1">
      <alignment horizontal="right" wrapText="1"/>
    </xf>
    <xf numFmtId="0" fontId="20" fillId="2" borderId="3" xfId="3" applyFont="1" applyFill="1" applyBorder="1" applyAlignment="1">
      <alignment horizontal="right" wrapText="1"/>
    </xf>
    <xf numFmtId="170" fontId="20" fillId="2" borderId="3" xfId="3" applyNumberFormat="1" applyFont="1" applyFill="1" applyBorder="1" applyAlignment="1">
      <alignment horizontal="right" vertical="center"/>
    </xf>
    <xf numFmtId="0" fontId="42" fillId="2" borderId="10" xfId="3" applyFont="1" applyFill="1" applyBorder="1" applyAlignment="1">
      <alignment horizontal="left" wrapText="1"/>
    </xf>
    <xf numFmtId="0" fontId="20" fillId="2" borderId="10" xfId="3" applyFont="1" applyFill="1" applyBorder="1" applyAlignment="1">
      <alignment horizontal="left" wrapText="1"/>
    </xf>
    <xf numFmtId="170" fontId="42" fillId="2" borderId="10" xfId="3" applyNumberFormat="1" applyFont="1" applyFill="1" applyBorder="1" applyAlignment="1">
      <alignment horizontal="right" wrapText="1"/>
    </xf>
    <xf numFmtId="170" fontId="42" fillId="2" borderId="10" xfId="3" applyNumberFormat="1" applyFont="1" applyFill="1" applyBorder="1" applyAlignment="1">
      <alignment horizontal="right"/>
    </xf>
    <xf numFmtId="0" fontId="42" fillId="2" borderId="10" xfId="3" applyFont="1" applyFill="1" applyBorder="1" applyAlignment="1">
      <alignment horizontal="left"/>
    </xf>
    <xf numFmtId="168" fontId="42" fillId="2" borderId="10" xfId="3" applyNumberFormat="1" applyFont="1" applyFill="1" applyBorder="1" applyAlignment="1">
      <alignment horizontal="right"/>
    </xf>
    <xf numFmtId="167" fontId="33" fillId="2" borderId="0" xfId="5" applyNumberFormat="1" applyFont="1" applyFill="1"/>
    <xf numFmtId="0" fontId="60" fillId="2" borderId="0" xfId="3" applyFont="1" applyFill="1" applyAlignment="1">
      <alignment horizontal="left" wrapText="1"/>
    </xf>
    <xf numFmtId="43" fontId="60" fillId="2" borderId="0" xfId="4" applyFont="1" applyFill="1" applyAlignment="1">
      <alignment horizontal="left" wrapText="1"/>
    </xf>
    <xf numFmtId="0" fontId="87" fillId="2" borderId="2" xfId="0" applyFont="1" applyFill="1" applyBorder="1"/>
    <xf numFmtId="168" fontId="20" fillId="2" borderId="28" xfId="3" applyNumberFormat="1" applyFont="1" applyFill="1" applyBorder="1" applyAlignment="1">
      <alignment horizontal="right" vertical="center"/>
    </xf>
    <xf numFmtId="0" fontId="20" fillId="2" borderId="28" xfId="3" applyFont="1" applyFill="1" applyBorder="1" applyAlignment="1">
      <alignment horizontal="right" wrapText="1"/>
    </xf>
    <xf numFmtId="168" fontId="20" fillId="2" borderId="3" xfId="3" applyNumberFormat="1" applyFont="1" applyFill="1" applyBorder="1" applyAlignment="1">
      <alignment horizontal="right" vertical="center"/>
    </xf>
    <xf numFmtId="168" fontId="42" fillId="2" borderId="10" xfId="3" applyNumberFormat="1" applyFont="1" applyFill="1" applyBorder="1" applyAlignment="1">
      <alignment horizontal="right" vertical="center"/>
    </xf>
    <xf numFmtId="0" fontId="20" fillId="2" borderId="10" xfId="3" applyFont="1" applyFill="1" applyBorder="1" applyAlignment="1">
      <alignment horizontal="right" wrapText="1"/>
    </xf>
    <xf numFmtId="0" fontId="48" fillId="2" borderId="0" xfId="3" applyFont="1" applyFill="1" applyAlignment="1">
      <alignment wrapText="1"/>
    </xf>
    <xf numFmtId="170" fontId="20" fillId="2" borderId="28" xfId="3" applyNumberFormat="1" applyFont="1" applyFill="1" applyBorder="1" applyAlignment="1">
      <alignment horizontal="right"/>
    </xf>
    <xf numFmtId="170" fontId="20" fillId="2" borderId="3" xfId="3" applyNumberFormat="1" applyFont="1" applyFill="1" applyBorder="1" applyAlignment="1">
      <alignment horizontal="right"/>
    </xf>
    <xf numFmtId="2" fontId="14" fillId="2" borderId="3" xfId="0" applyNumberFormat="1" applyFont="1" applyFill="1" applyBorder="1"/>
    <xf numFmtId="3" fontId="42" fillId="2" borderId="0" xfId="3" applyNumberFormat="1" applyFont="1" applyFill="1" applyAlignment="1">
      <alignment horizontal="right" vertical="center"/>
    </xf>
    <xf numFmtId="0" fontId="42" fillId="2" borderId="16" xfId="3" applyFont="1" applyFill="1" applyBorder="1" applyAlignment="1">
      <alignment horizontal="left" wrapText="1"/>
    </xf>
    <xf numFmtId="0" fontId="20" fillId="2" borderId="16" xfId="3" applyFont="1" applyFill="1" applyBorder="1" applyAlignment="1">
      <alignment horizontal="left" wrapText="1"/>
    </xf>
    <xf numFmtId="170" fontId="42" fillId="2" borderId="16" xfId="3" applyNumberFormat="1" applyFont="1" applyFill="1" applyBorder="1" applyAlignment="1">
      <alignment horizontal="right" wrapText="1"/>
    </xf>
    <xf numFmtId="168" fontId="42" fillId="2" borderId="16" xfId="3" applyNumberFormat="1" applyFont="1" applyFill="1" applyBorder="1" applyAlignment="1">
      <alignment horizontal="right" vertical="center"/>
    </xf>
    <xf numFmtId="170" fontId="42" fillId="2" borderId="16" xfId="3" applyNumberFormat="1" applyFont="1" applyFill="1" applyBorder="1" applyAlignment="1">
      <alignment horizontal="right"/>
    </xf>
    <xf numFmtId="0" fontId="42" fillId="2" borderId="0" xfId="3" applyFont="1" applyFill="1" applyAlignment="1">
      <alignment horizontal="left" wrapText="1"/>
    </xf>
    <xf numFmtId="0" fontId="67" fillId="2" borderId="2" xfId="3" applyFont="1" applyFill="1" applyBorder="1" applyAlignment="1">
      <alignment horizontal="left" wrapText="1"/>
    </xf>
    <xf numFmtId="0" fontId="67" fillId="2" borderId="28" xfId="3" applyFont="1" applyFill="1" applyBorder="1" applyAlignment="1">
      <alignment horizontal="right" wrapText="1"/>
    </xf>
    <xf numFmtId="3" fontId="20" fillId="2" borderId="28" xfId="3" applyNumberFormat="1" applyFont="1" applyFill="1" applyBorder="1" applyAlignment="1">
      <alignment horizontal="right" vertical="center"/>
    </xf>
    <xf numFmtId="3" fontId="20" fillId="2" borderId="28" xfId="4" applyNumberFormat="1" applyFont="1" applyFill="1" applyBorder="1" applyAlignment="1">
      <alignment horizontal="right"/>
    </xf>
    <xf numFmtId="0" fontId="67" fillId="2" borderId="3" xfId="3" applyFont="1" applyFill="1" applyBorder="1" applyAlignment="1">
      <alignment horizontal="right" wrapText="1"/>
    </xf>
    <xf numFmtId="168" fontId="42" fillId="2" borderId="3" xfId="3" applyNumberFormat="1" applyFont="1" applyFill="1" applyBorder="1" applyAlignment="1">
      <alignment horizontal="right"/>
    </xf>
    <xf numFmtId="168" fontId="20" fillId="2" borderId="3" xfId="3" applyNumberFormat="1" applyFont="1" applyFill="1" applyBorder="1" applyAlignment="1">
      <alignment horizontal="right"/>
    </xf>
    <xf numFmtId="3" fontId="20" fillId="2" borderId="3" xfId="3" applyNumberFormat="1" applyFont="1" applyFill="1" applyBorder="1" applyAlignment="1">
      <alignment horizontal="right" vertical="center"/>
    </xf>
    <xf numFmtId="3" fontId="20" fillId="2" borderId="3" xfId="4" applyNumberFormat="1" applyFont="1" applyFill="1" applyBorder="1" applyAlignment="1">
      <alignment horizontal="right"/>
    </xf>
    <xf numFmtId="0" fontId="20" fillId="2" borderId="30" xfId="3" applyFont="1" applyFill="1" applyBorder="1" applyAlignment="1">
      <alignment horizontal="left" wrapText="1"/>
    </xf>
    <xf numFmtId="0" fontId="67" fillId="2" borderId="30" xfId="3" applyFont="1" applyFill="1" applyBorder="1" applyAlignment="1">
      <alignment horizontal="right" wrapText="1"/>
    </xf>
    <xf numFmtId="3" fontId="42" fillId="2" borderId="30" xfId="3" applyNumberFormat="1" applyFont="1" applyFill="1" applyBorder="1" applyAlignment="1">
      <alignment horizontal="right"/>
    </xf>
    <xf numFmtId="3" fontId="20" fillId="2" borderId="30" xfId="3" applyNumberFormat="1" applyFont="1" applyFill="1" applyBorder="1" applyAlignment="1">
      <alignment horizontal="right"/>
    </xf>
    <xf numFmtId="3" fontId="20" fillId="2" borderId="30" xfId="3" applyNumberFormat="1" applyFont="1" applyFill="1" applyBorder="1" applyAlignment="1">
      <alignment horizontal="right" vertical="center"/>
    </xf>
    <xf numFmtId="171" fontId="20" fillId="2" borderId="30" xfId="3" applyNumberFormat="1" applyFont="1" applyFill="1" applyBorder="1" applyAlignment="1">
      <alignment horizontal="right"/>
    </xf>
    <xf numFmtId="0" fontId="20" fillId="2" borderId="31" xfId="3" applyFont="1" applyFill="1" applyBorder="1" applyAlignment="1">
      <alignment horizontal="left" wrapText="1"/>
    </xf>
    <xf numFmtId="0" fontId="67" fillId="2" borderId="31" xfId="3" applyFont="1" applyFill="1" applyBorder="1" applyAlignment="1">
      <alignment horizontal="right" wrapText="1"/>
    </xf>
    <xf numFmtId="168" fontId="42" fillId="2" borderId="31" xfId="3" applyNumberFormat="1" applyFont="1" applyFill="1" applyBorder="1" applyAlignment="1">
      <alignment horizontal="right"/>
    </xf>
    <xf numFmtId="168" fontId="20" fillId="2" borderId="31" xfId="3" applyNumberFormat="1" applyFont="1" applyFill="1" applyBorder="1" applyAlignment="1">
      <alignment horizontal="right"/>
    </xf>
    <xf numFmtId="3" fontId="20" fillId="2" borderId="31" xfId="3" applyNumberFormat="1" applyFont="1" applyFill="1" applyBorder="1" applyAlignment="1">
      <alignment horizontal="right" vertical="center"/>
    </xf>
    <xf numFmtId="171" fontId="20" fillId="2" borderId="31" xfId="3" applyNumberFormat="1" applyFont="1" applyFill="1" applyBorder="1" applyAlignment="1">
      <alignment horizontal="right"/>
    </xf>
    <xf numFmtId="0" fontId="20" fillId="2" borderId="3" xfId="3" applyFont="1" applyFill="1" applyBorder="1" applyAlignment="1">
      <alignment horizontal="right"/>
    </xf>
    <xf numFmtId="0" fontId="10" fillId="2" borderId="0" xfId="1" applyFont="1" applyFill="1" applyBorder="1" applyAlignment="1">
      <alignment horizontal="left"/>
    </xf>
    <xf numFmtId="0" fontId="99" fillId="2" borderId="0" xfId="0" applyFont="1" applyFill="1"/>
    <xf numFmtId="0" fontId="100" fillId="2" borderId="0" xfId="0" applyFont="1" applyFill="1"/>
    <xf numFmtId="0" fontId="48" fillId="2" borderId="2" xfId="3" applyFont="1" applyFill="1" applyBorder="1" applyAlignment="1">
      <alignment horizontal="left" vertical="center" wrapText="1"/>
    </xf>
    <xf numFmtId="0" fontId="38" fillId="2" borderId="2" xfId="3" applyFont="1" applyFill="1" applyBorder="1" applyAlignment="1">
      <alignment vertical="center" wrapText="1"/>
    </xf>
    <xf numFmtId="0" fontId="74" fillId="2" borderId="2" xfId="0" applyFont="1" applyFill="1" applyBorder="1"/>
    <xf numFmtId="0" fontId="48" fillId="2" borderId="0" xfId="3" applyFont="1" applyFill="1" applyAlignment="1">
      <alignment horizontal="left" vertical="center" wrapText="1"/>
    </xf>
    <xf numFmtId="0" fontId="48" fillId="2" borderId="28" xfId="3" applyFont="1" applyFill="1" applyBorder="1" applyAlignment="1">
      <alignment horizontal="left" vertical="center" wrapText="1"/>
    </xf>
    <xf numFmtId="3" fontId="42" fillId="2" borderId="28" xfId="3" applyNumberFormat="1" applyFont="1" applyFill="1" applyBorder="1" applyAlignment="1">
      <alignment horizontal="right" vertical="center"/>
    </xf>
    <xf numFmtId="0" fontId="0" fillId="2" borderId="28" xfId="0" applyFill="1" applyBorder="1"/>
    <xf numFmtId="0" fontId="38" fillId="2" borderId="2" xfId="3" applyFont="1" applyFill="1" applyBorder="1" applyAlignment="1">
      <alignment horizontal="center" wrapText="1"/>
    </xf>
    <xf numFmtId="0" fontId="33" fillId="2" borderId="6" xfId="0" applyFont="1" applyFill="1" applyBorder="1"/>
    <xf numFmtId="0" fontId="33" fillId="2" borderId="6" xfId="0" applyFont="1" applyFill="1" applyBorder="1" applyAlignment="1">
      <alignment vertical="center"/>
    </xf>
    <xf numFmtId="0" fontId="45" fillId="2" borderId="10" xfId="3" applyFont="1" applyFill="1" applyBorder="1" applyAlignment="1">
      <alignment horizontal="right" wrapText="1"/>
    </xf>
    <xf numFmtId="0" fontId="94" fillId="2" borderId="10" xfId="0" applyFont="1" applyFill="1" applyBorder="1" applyAlignment="1">
      <alignment vertical="center"/>
    </xf>
    <xf numFmtId="0" fontId="45" fillId="2" borderId="10" xfId="0" applyFont="1" applyFill="1" applyBorder="1" applyAlignment="1">
      <alignment horizontal="right" wrapText="1"/>
    </xf>
    <xf numFmtId="0" fontId="67" fillId="2" borderId="10" xfId="3" applyFont="1" applyFill="1" applyBorder="1" applyAlignment="1">
      <alignment horizontal="left" wrapText="1"/>
    </xf>
    <xf numFmtId="0" fontId="33" fillId="2" borderId="10" xfId="0" applyFont="1" applyFill="1" applyBorder="1" applyAlignment="1">
      <alignment vertical="center"/>
    </xf>
    <xf numFmtId="0" fontId="20" fillId="2" borderId="9" xfId="3" applyFont="1" applyFill="1" applyBorder="1" applyAlignment="1">
      <alignment vertical="center"/>
    </xf>
    <xf numFmtId="0" fontId="33" fillId="2" borderId="9" xfId="0" applyFont="1" applyFill="1" applyBorder="1" applyAlignment="1">
      <alignment vertical="center"/>
    </xf>
    <xf numFmtId="0" fontId="33" fillId="2" borderId="3" xfId="0" applyFont="1" applyFill="1" applyBorder="1" applyAlignment="1">
      <alignment vertical="center"/>
    </xf>
    <xf numFmtId="3" fontId="42" fillId="2" borderId="3" xfId="3" applyNumberFormat="1" applyFont="1" applyFill="1" applyBorder="1" applyAlignment="1">
      <alignment horizontal="right" vertical="center"/>
    </xf>
    <xf numFmtId="0" fontId="20" fillId="2" borderId="3" xfId="3" applyFont="1" applyFill="1" applyBorder="1" applyAlignment="1">
      <alignment horizontal="right" vertical="center"/>
    </xf>
    <xf numFmtId="0" fontId="20" fillId="2" borderId="10" xfId="3" applyFont="1" applyFill="1" applyBorder="1" applyAlignment="1">
      <alignment vertical="center"/>
    </xf>
    <xf numFmtId="3" fontId="42" fillId="2" borderId="10" xfId="3" applyNumberFormat="1" applyFont="1" applyFill="1" applyBorder="1" applyAlignment="1">
      <alignment horizontal="right" vertical="center"/>
    </xf>
    <xf numFmtId="3" fontId="20" fillId="2" borderId="10" xfId="3" applyNumberFormat="1" applyFont="1" applyFill="1" applyBorder="1" applyAlignment="1">
      <alignment horizontal="right" vertical="center"/>
    </xf>
    <xf numFmtId="0" fontId="42" fillId="2" borderId="10" xfId="3" applyFont="1" applyFill="1" applyBorder="1" applyAlignment="1">
      <alignment vertical="center"/>
    </xf>
    <xf numFmtId="0" fontId="33" fillId="2" borderId="12" xfId="0" applyFont="1" applyFill="1" applyBorder="1" applyAlignment="1">
      <alignment vertical="center"/>
    </xf>
    <xf numFmtId="3" fontId="20" fillId="2" borderId="12" xfId="3" applyNumberFormat="1" applyFont="1" applyFill="1" applyBorder="1" applyAlignment="1">
      <alignment horizontal="right" vertical="center"/>
    </xf>
    <xf numFmtId="3" fontId="42" fillId="2" borderId="12" xfId="3" applyNumberFormat="1" applyFont="1" applyFill="1" applyBorder="1" applyAlignment="1">
      <alignment horizontal="right" vertical="center"/>
    </xf>
    <xf numFmtId="0" fontId="67" fillId="2" borderId="16" xfId="3" applyFont="1" applyFill="1" applyBorder="1" applyAlignment="1">
      <alignment horizontal="left" wrapText="1"/>
    </xf>
    <xf numFmtId="0" fontId="33" fillId="2" borderId="16" xfId="0" applyFont="1" applyFill="1" applyBorder="1" applyAlignment="1">
      <alignment vertical="center"/>
    </xf>
    <xf numFmtId="3" fontId="20" fillId="2" borderId="16" xfId="3" applyNumberFormat="1" applyFont="1" applyFill="1" applyBorder="1" applyAlignment="1">
      <alignment horizontal="right" vertical="center"/>
    </xf>
    <xf numFmtId="3" fontId="42" fillId="2" borderId="16" xfId="3" applyNumberFormat="1" applyFont="1" applyFill="1" applyBorder="1" applyAlignment="1">
      <alignment horizontal="right" vertical="center"/>
    </xf>
    <xf numFmtId="0" fontId="42" fillId="2" borderId="32" xfId="3" applyFont="1" applyFill="1" applyBorder="1"/>
    <xf numFmtId="0" fontId="33" fillId="2" borderId="32" xfId="0" applyFont="1" applyFill="1" applyBorder="1" applyAlignment="1">
      <alignment vertical="center"/>
    </xf>
    <xf numFmtId="3" fontId="42" fillId="2" borderId="32" xfId="3" applyNumberFormat="1" applyFont="1" applyFill="1" applyBorder="1" applyAlignment="1">
      <alignment horizontal="right" vertical="center"/>
    </xf>
    <xf numFmtId="0" fontId="33" fillId="2" borderId="0" xfId="0" applyFont="1" applyFill="1" applyAlignment="1">
      <alignment vertical="center"/>
    </xf>
    <xf numFmtId="0" fontId="101" fillId="2" borderId="0" xfId="0" applyFont="1" applyFill="1"/>
    <xf numFmtId="0" fontId="33" fillId="2" borderId="2" xfId="0" applyFont="1" applyFill="1" applyBorder="1"/>
    <xf numFmtId="0" fontId="20" fillId="2" borderId="28" xfId="3" applyFont="1" applyFill="1" applyBorder="1" applyAlignment="1">
      <alignment vertical="center"/>
    </xf>
    <xf numFmtId="0" fontId="33" fillId="2" borderId="28" xfId="0" applyFont="1" applyFill="1" applyBorder="1" applyAlignment="1">
      <alignment vertical="center"/>
    </xf>
    <xf numFmtId="0" fontId="20" fillId="2" borderId="3" xfId="3" applyFont="1" applyFill="1" applyBorder="1" applyAlignment="1">
      <alignment vertical="center"/>
    </xf>
    <xf numFmtId="0" fontId="0" fillId="2" borderId="3" xfId="0" applyFill="1" applyBorder="1"/>
    <xf numFmtId="0" fontId="0" fillId="2" borderId="10" xfId="0" applyFill="1" applyBorder="1"/>
    <xf numFmtId="0" fontId="83" fillId="2" borderId="0" xfId="0" applyFont="1" applyFill="1" applyAlignment="1">
      <alignment horizontal="left"/>
    </xf>
    <xf numFmtId="0" fontId="83" fillId="2" borderId="0" xfId="0" applyFont="1" applyFill="1"/>
    <xf numFmtId="0" fontId="45" fillId="0" borderId="2" xfId="3" applyFont="1" applyBorder="1" applyAlignment="1">
      <alignment wrapText="1"/>
    </xf>
    <xf numFmtId="0" fontId="48" fillId="2" borderId="2" xfId="3" applyFont="1" applyFill="1" applyBorder="1" applyAlignment="1">
      <alignment wrapText="1"/>
    </xf>
    <xf numFmtId="0" fontId="45" fillId="2" borderId="2" xfId="3" applyFont="1" applyFill="1" applyBorder="1" applyAlignment="1">
      <alignment horizontal="center" wrapText="1"/>
    </xf>
    <xf numFmtId="0" fontId="38" fillId="2" borderId="10" xfId="3" applyFont="1" applyFill="1" applyBorder="1" applyAlignment="1">
      <alignment horizontal="right" wrapText="1"/>
    </xf>
    <xf numFmtId="0" fontId="74" fillId="2" borderId="10" xfId="0" applyFont="1" applyFill="1" applyBorder="1"/>
    <xf numFmtId="0" fontId="89" fillId="2" borderId="9" xfId="0" applyFont="1" applyFill="1" applyBorder="1" applyAlignment="1">
      <alignment vertical="center"/>
    </xf>
    <xf numFmtId="0" fontId="20" fillId="2" borderId="9" xfId="3" applyFont="1" applyFill="1" applyBorder="1" applyAlignment="1">
      <alignment horizontal="right" vertical="center"/>
    </xf>
    <xf numFmtId="0" fontId="14" fillId="2" borderId="9" xfId="0" applyFont="1" applyFill="1" applyBorder="1" applyAlignment="1">
      <alignment vertical="center"/>
    </xf>
    <xf numFmtId="0" fontId="20" fillId="2" borderId="3" xfId="3" applyFont="1" applyFill="1" applyBorder="1" applyAlignment="1">
      <alignment horizontal="left"/>
    </xf>
    <xf numFmtId="0" fontId="89" fillId="2" borderId="3" xfId="0" applyFont="1" applyFill="1" applyBorder="1" applyAlignment="1">
      <alignment vertical="center"/>
    </xf>
    <xf numFmtId="170" fontId="20" fillId="2" borderId="3" xfId="5" applyNumberFormat="1" applyFont="1" applyFill="1" applyBorder="1" applyAlignment="1">
      <alignment horizontal="right" vertical="center"/>
    </xf>
    <xf numFmtId="0" fontId="20" fillId="2" borderId="0" xfId="3" applyFont="1" applyFill="1" applyAlignment="1">
      <alignment horizontal="right" vertical="center"/>
    </xf>
    <xf numFmtId="0" fontId="89" fillId="2" borderId="10" xfId="0" applyFont="1" applyFill="1" applyBorder="1" applyAlignment="1">
      <alignment vertical="center"/>
    </xf>
    <xf numFmtId="170" fontId="42" fillId="2" borderId="10" xfId="5" applyNumberFormat="1" applyFont="1" applyFill="1" applyBorder="1" applyAlignment="1">
      <alignment horizontal="right" vertical="center"/>
    </xf>
    <xf numFmtId="170" fontId="42" fillId="2" borderId="10" xfId="3" applyNumberFormat="1" applyFont="1" applyFill="1" applyBorder="1" applyAlignment="1">
      <alignment horizontal="right" vertical="center"/>
    </xf>
    <xf numFmtId="0" fontId="20" fillId="2" borderId="10" xfId="3" applyFont="1" applyFill="1" applyBorder="1" applyAlignment="1">
      <alignment horizontal="right" vertical="center"/>
    </xf>
    <xf numFmtId="167" fontId="20" fillId="2" borderId="10" xfId="3" applyNumberFormat="1" applyFont="1" applyFill="1" applyBorder="1" applyAlignment="1">
      <alignment horizontal="right" vertical="center"/>
    </xf>
    <xf numFmtId="3" fontId="14" fillId="2" borderId="10" xfId="0" applyNumberFormat="1" applyFont="1" applyFill="1" applyBorder="1" applyAlignment="1">
      <alignment vertical="center"/>
    </xf>
    <xf numFmtId="170" fontId="14" fillId="2" borderId="10" xfId="0" applyNumberFormat="1" applyFont="1" applyFill="1" applyBorder="1" applyAlignment="1">
      <alignment horizontal="right" vertical="center"/>
    </xf>
    <xf numFmtId="0" fontId="20" fillId="2" borderId="12" xfId="3" applyFont="1" applyFill="1" applyBorder="1" applyAlignment="1">
      <alignment horizontal="left"/>
    </xf>
    <xf numFmtId="0" fontId="89" fillId="2" borderId="12" xfId="0" applyFont="1" applyFill="1" applyBorder="1" applyAlignment="1">
      <alignment vertical="center"/>
    </xf>
    <xf numFmtId="170" fontId="20" fillId="2" borderId="12" xfId="5" applyNumberFormat="1" applyFont="1" applyFill="1" applyBorder="1" applyAlignment="1">
      <alignment horizontal="right" vertical="center"/>
    </xf>
    <xf numFmtId="170" fontId="20" fillId="2" borderId="12" xfId="3" applyNumberFormat="1" applyFont="1" applyFill="1" applyBorder="1" applyAlignment="1">
      <alignment horizontal="right" vertical="center"/>
    </xf>
    <xf numFmtId="168" fontId="20" fillId="2" borderId="12" xfId="3" applyNumberFormat="1" applyFont="1" applyFill="1" applyBorder="1" applyAlignment="1">
      <alignment horizontal="right" vertical="center"/>
    </xf>
    <xf numFmtId="0" fontId="20" fillId="2" borderId="12" xfId="3" applyFont="1" applyFill="1" applyBorder="1" applyAlignment="1">
      <alignment horizontal="right" vertical="center"/>
    </xf>
    <xf numFmtId="4" fontId="20" fillId="2" borderId="3" xfId="3" applyNumberFormat="1" applyFont="1" applyFill="1" applyBorder="1" applyAlignment="1">
      <alignment horizontal="right" vertical="center"/>
    </xf>
    <xf numFmtId="2" fontId="20" fillId="2" borderId="3" xfId="3" applyNumberFormat="1" applyFont="1" applyFill="1" applyBorder="1" applyAlignment="1">
      <alignment horizontal="right" vertical="center"/>
    </xf>
    <xf numFmtId="0" fontId="102" fillId="2" borderId="10" xfId="0" applyFont="1" applyFill="1" applyBorder="1" applyAlignment="1">
      <alignment vertical="center"/>
    </xf>
    <xf numFmtId="170" fontId="20" fillId="2" borderId="10" xfId="3" applyNumberFormat="1" applyFont="1" applyFill="1" applyBorder="1" applyAlignment="1">
      <alignment horizontal="right" vertical="center"/>
    </xf>
    <xf numFmtId="0" fontId="20" fillId="2" borderId="12" xfId="5" applyNumberFormat="1" applyFont="1" applyFill="1" applyBorder="1" applyAlignment="1">
      <alignment horizontal="right" vertical="center"/>
    </xf>
    <xf numFmtId="0" fontId="20" fillId="2" borderId="3" xfId="5" applyNumberFormat="1" applyFont="1" applyFill="1" applyBorder="1" applyAlignment="1">
      <alignment horizontal="right" vertical="center"/>
    </xf>
    <xf numFmtId="0" fontId="42" fillId="2" borderId="10" xfId="5" applyNumberFormat="1" applyFont="1" applyFill="1" applyBorder="1" applyAlignment="1">
      <alignment horizontal="right" vertical="center"/>
    </xf>
    <xf numFmtId="0" fontId="54" fillId="2" borderId="0" xfId="0" applyFont="1" applyFill="1" applyAlignment="1">
      <alignment horizontal="left"/>
    </xf>
    <xf numFmtId="0" fontId="20" fillId="2" borderId="0" xfId="0" applyFont="1" applyFill="1" applyAlignment="1">
      <alignment horizontal="left"/>
    </xf>
    <xf numFmtId="0" fontId="48" fillId="2" borderId="0" xfId="3" applyFont="1" applyFill="1" applyAlignment="1">
      <alignment horizontal="right" wrapText="1"/>
    </xf>
    <xf numFmtId="0" fontId="20" fillId="2" borderId="28" xfId="3" applyFont="1" applyFill="1" applyBorder="1" applyAlignment="1">
      <alignment horizontal="left"/>
    </xf>
    <xf numFmtId="3" fontId="20" fillId="2" borderId="0" xfId="3" applyNumberFormat="1" applyFont="1" applyFill="1" applyAlignment="1">
      <alignment horizontal="right" vertical="center"/>
    </xf>
    <xf numFmtId="3" fontId="42" fillId="2" borderId="0" xfId="3" applyNumberFormat="1" applyFont="1" applyFill="1" applyAlignment="1">
      <alignment horizontal="right"/>
    </xf>
    <xf numFmtId="0" fontId="53" fillId="2" borderId="0" xfId="3" applyFont="1" applyFill="1" applyAlignment="1">
      <alignment horizontal="left" wrapText="1"/>
    </xf>
    <xf numFmtId="0" fontId="42" fillId="2" borderId="0" xfId="3" applyFont="1" applyFill="1" applyAlignment="1">
      <alignment horizontal="left"/>
    </xf>
    <xf numFmtId="0" fontId="48" fillId="2" borderId="2" xfId="3" applyFont="1" applyFill="1" applyBorder="1" applyAlignment="1">
      <alignment horizontal="center" wrapText="1"/>
    </xf>
    <xf numFmtId="0" fontId="67" fillId="2" borderId="10" xfId="3" applyFont="1" applyFill="1" applyBorder="1" applyAlignment="1">
      <alignment horizontal="right" wrapText="1"/>
    </xf>
    <xf numFmtId="0" fontId="0" fillId="2" borderId="12" xfId="0" applyFill="1" applyBorder="1"/>
    <xf numFmtId="168" fontId="20" fillId="2" borderId="7" xfId="3" applyNumberFormat="1" applyFont="1" applyFill="1" applyBorder="1" applyAlignment="1">
      <alignment horizontal="right" vertical="center"/>
    </xf>
    <xf numFmtId="167" fontId="20" fillId="2" borderId="0" xfId="3" applyNumberFormat="1" applyFont="1" applyFill="1" applyAlignment="1">
      <alignment horizontal="right" vertical="center"/>
    </xf>
    <xf numFmtId="170" fontId="20" fillId="2" borderId="3" xfId="4" applyNumberFormat="1" applyFont="1" applyFill="1" applyBorder="1" applyAlignment="1">
      <alignment horizontal="right"/>
    </xf>
    <xf numFmtId="0" fontId="42" fillId="2" borderId="10" xfId="3" applyFont="1" applyFill="1" applyBorder="1" applyAlignment="1">
      <alignment horizontal="right" vertical="center"/>
    </xf>
    <xf numFmtId="3" fontId="42" fillId="2" borderId="10" xfId="4" applyNumberFormat="1" applyFont="1" applyFill="1" applyBorder="1" applyAlignment="1">
      <alignment horizontal="right"/>
    </xf>
    <xf numFmtId="170" fontId="42" fillId="2" borderId="10" xfId="4" applyNumberFormat="1" applyFont="1" applyFill="1" applyBorder="1" applyAlignment="1">
      <alignment horizontal="right"/>
    </xf>
    <xf numFmtId="167" fontId="42" fillId="2" borderId="0" xfId="3" applyNumberFormat="1" applyFont="1" applyFill="1" applyAlignment="1">
      <alignment horizontal="right" vertical="center"/>
    </xf>
    <xf numFmtId="0" fontId="48" fillId="2" borderId="10" xfId="3" applyFont="1" applyFill="1" applyBorder="1" applyAlignment="1">
      <alignment horizontal="left" wrapText="1"/>
    </xf>
    <xf numFmtId="3" fontId="33" fillId="2" borderId="10" xfId="4" applyNumberFormat="1" applyFont="1" applyFill="1" applyBorder="1" applyAlignment="1">
      <alignment horizontal="right"/>
    </xf>
    <xf numFmtId="170" fontId="33" fillId="2" borderId="10" xfId="4" applyNumberFormat="1" applyFont="1" applyFill="1" applyBorder="1" applyAlignment="1">
      <alignment horizontal="right"/>
    </xf>
    <xf numFmtId="0" fontId="67" fillId="2" borderId="12" xfId="3" applyFont="1" applyFill="1" applyBorder="1" applyAlignment="1">
      <alignment horizontal="right" wrapText="1"/>
    </xf>
    <xf numFmtId="3" fontId="20" fillId="2" borderId="12" xfId="4" applyNumberFormat="1" applyFont="1" applyFill="1" applyBorder="1" applyAlignment="1">
      <alignment horizontal="right"/>
    </xf>
    <xf numFmtId="170" fontId="20" fillId="2" borderId="12" xfId="4" applyNumberFormat="1" applyFont="1" applyFill="1" applyBorder="1" applyAlignment="1">
      <alignment horizontal="right"/>
    </xf>
    <xf numFmtId="0" fontId="38" fillId="2" borderId="9" xfId="3" applyFont="1" applyFill="1" applyBorder="1" applyAlignment="1">
      <alignment horizontal="left" wrapText="1"/>
    </xf>
    <xf numFmtId="0" fontId="67" fillId="2" borderId="9" xfId="3" applyFont="1" applyFill="1" applyBorder="1" applyAlignment="1">
      <alignment horizontal="right" wrapText="1"/>
    </xf>
    <xf numFmtId="0" fontId="48" fillId="2" borderId="9" xfId="3" applyFont="1" applyFill="1" applyBorder="1" applyAlignment="1">
      <alignment horizontal="center" wrapText="1"/>
    </xf>
    <xf numFmtId="0" fontId="48" fillId="2" borderId="9" xfId="3" applyFont="1" applyFill="1" applyBorder="1" applyAlignment="1">
      <alignment horizontal="left" wrapText="1"/>
    </xf>
    <xf numFmtId="0" fontId="0" fillId="2" borderId="9" xfId="0" applyFill="1" applyBorder="1"/>
    <xf numFmtId="3" fontId="20" fillId="2" borderId="9" xfId="4" applyNumberFormat="1" applyFont="1" applyFill="1" applyBorder="1" applyAlignment="1">
      <alignment horizontal="right"/>
    </xf>
    <xf numFmtId="170" fontId="33" fillId="2" borderId="9" xfId="4" applyNumberFormat="1" applyFont="1" applyFill="1" applyBorder="1"/>
    <xf numFmtId="170" fontId="20" fillId="2" borderId="12" xfId="4" applyNumberFormat="1" applyFont="1" applyFill="1" applyBorder="1" applyAlignment="1"/>
    <xf numFmtId="170" fontId="20" fillId="2" borderId="3" xfId="4" applyNumberFormat="1" applyFont="1" applyFill="1" applyBorder="1" applyAlignment="1"/>
    <xf numFmtId="0" fontId="54" fillId="2" borderId="0" xfId="3" applyFont="1" applyFill="1" applyAlignment="1">
      <alignment horizontal="left" wrapText="1"/>
    </xf>
    <xf numFmtId="0" fontId="33" fillId="2" borderId="0" xfId="0" applyFont="1" applyFill="1" applyAlignment="1">
      <alignment wrapText="1"/>
    </xf>
    <xf numFmtId="168" fontId="42" fillId="2" borderId="28" xfId="3" applyNumberFormat="1" applyFont="1" applyFill="1" applyBorder="1" applyAlignment="1">
      <alignment horizontal="right" vertical="center"/>
    </xf>
    <xf numFmtId="168" fontId="42" fillId="2" borderId="3" xfId="3" applyNumberFormat="1" applyFont="1" applyFill="1" applyBorder="1" applyAlignment="1">
      <alignment horizontal="right" vertical="center"/>
    </xf>
    <xf numFmtId="0" fontId="45" fillId="2" borderId="0" xfId="0" applyFont="1" applyFill="1" applyAlignment="1">
      <alignment horizontal="center" wrapText="1"/>
    </xf>
    <xf numFmtId="0" fontId="103" fillId="2" borderId="0" xfId="0" applyFont="1" applyFill="1" applyAlignment="1">
      <alignment vertical="center"/>
    </xf>
    <xf numFmtId="0" fontId="45" fillId="2" borderId="0" xfId="0" applyFont="1" applyFill="1" applyAlignment="1">
      <alignment wrapText="1"/>
    </xf>
    <xf numFmtId="0" fontId="48" fillId="2" borderId="0" xfId="0" applyFont="1" applyFill="1" applyAlignment="1">
      <alignment wrapText="1"/>
    </xf>
    <xf numFmtId="0" fontId="20" fillId="2" borderId="2" xfId="3" applyFont="1" applyFill="1" applyBorder="1"/>
    <xf numFmtId="0" fontId="38" fillId="2" borderId="2" xfId="0" applyFont="1" applyFill="1" applyBorder="1" applyAlignment="1">
      <alignment horizontal="center" wrapText="1"/>
    </xf>
    <xf numFmtId="0" fontId="67" fillId="2" borderId="0" xfId="0" applyFont="1" applyFill="1" applyAlignment="1">
      <alignment horizontal="right" wrapText="1"/>
    </xf>
    <xf numFmtId="0" fontId="20" fillId="2" borderId="10" xfId="3" applyFont="1" applyFill="1" applyBorder="1"/>
    <xf numFmtId="0" fontId="67" fillId="2" borderId="10" xfId="0" applyFont="1" applyFill="1" applyBorder="1" applyAlignment="1">
      <alignment horizontal="right" wrapText="1"/>
    </xf>
    <xf numFmtId="0" fontId="42" fillId="2" borderId="0" xfId="3" applyFont="1" applyFill="1" applyAlignment="1">
      <alignment horizontal="right" vertical="center"/>
    </xf>
    <xf numFmtId="0" fontId="20" fillId="0" borderId="12" xfId="3" applyFont="1" applyBorder="1" applyAlignment="1">
      <alignment vertical="center"/>
    </xf>
    <xf numFmtId="168" fontId="20" fillId="2" borderId="12" xfId="3" applyNumberFormat="1" applyFont="1" applyFill="1" applyBorder="1" applyAlignment="1">
      <alignment horizontal="right"/>
    </xf>
    <xf numFmtId="0" fontId="42" fillId="2" borderId="3" xfId="3" applyFont="1" applyFill="1" applyBorder="1"/>
    <xf numFmtId="0" fontId="20" fillId="2" borderId="12" xfId="3" applyFont="1" applyFill="1" applyBorder="1" applyAlignment="1">
      <alignment vertical="center"/>
    </xf>
    <xf numFmtId="0" fontId="14" fillId="2" borderId="2" xfId="0" applyFont="1" applyFill="1" applyBorder="1"/>
    <xf numFmtId="0" fontId="105" fillId="2" borderId="0" xfId="0" applyFont="1" applyFill="1"/>
    <xf numFmtId="0" fontId="14" fillId="2" borderId="28" xfId="0" applyFont="1" applyFill="1" applyBorder="1"/>
    <xf numFmtId="0" fontId="14" fillId="2" borderId="3" xfId="0" applyFont="1" applyFill="1" applyBorder="1"/>
    <xf numFmtId="0" fontId="60" fillId="2" borderId="10" xfId="3" applyFont="1" applyFill="1" applyBorder="1" applyAlignment="1">
      <alignment horizontal="left" wrapText="1"/>
    </xf>
    <xf numFmtId="0" fontId="60" fillId="2" borderId="0" xfId="3" applyFont="1" applyFill="1" applyAlignment="1">
      <alignment wrapText="1"/>
    </xf>
    <xf numFmtId="0" fontId="38" fillId="0" borderId="2" xfId="3" applyFont="1" applyBorder="1" applyAlignment="1">
      <alignment vertical="center" wrapText="1"/>
    </xf>
    <xf numFmtId="0" fontId="48" fillId="2" borderId="2" xfId="3" applyFont="1" applyFill="1" applyBorder="1" applyAlignment="1">
      <alignment vertical="center" wrapText="1"/>
    </xf>
    <xf numFmtId="0" fontId="106" fillId="2" borderId="0" xfId="0" applyFont="1" applyFill="1"/>
    <xf numFmtId="0" fontId="107" fillId="2" borderId="0" xfId="0" applyFont="1" applyFill="1"/>
    <xf numFmtId="0" fontId="20" fillId="2" borderId="10" xfId="3" applyFont="1" applyFill="1" applyBorder="1" applyAlignment="1">
      <alignment horizontal="right"/>
    </xf>
    <xf numFmtId="0" fontId="18" fillId="2" borderId="0" xfId="0" applyFont="1" applyFill="1"/>
    <xf numFmtId="0" fontId="54" fillId="2" borderId="0" xfId="0" applyFont="1" applyFill="1" applyAlignment="1">
      <alignment horizontal="left" wrapText="1"/>
    </xf>
    <xf numFmtId="0" fontId="1" fillId="2" borderId="0" xfId="0" applyFont="1" applyFill="1" applyAlignment="1">
      <alignment horizontal="center"/>
    </xf>
    <xf numFmtId="0" fontId="20" fillId="2" borderId="28" xfId="3" applyFont="1" applyFill="1" applyBorder="1" applyAlignment="1">
      <alignment horizontal="right"/>
    </xf>
    <xf numFmtId="0" fontId="54" fillId="2" borderId="0" xfId="0" applyFont="1" applyFill="1" applyAlignment="1">
      <alignment wrapText="1" readingOrder="1"/>
    </xf>
    <xf numFmtId="0" fontId="54" fillId="2" borderId="0" xfId="0" applyFont="1" applyFill="1" applyAlignment="1">
      <alignment horizontal="left" wrapText="1" readingOrder="1"/>
    </xf>
    <xf numFmtId="0" fontId="108" fillId="2" borderId="0" xfId="0" applyFont="1" applyFill="1" applyAlignment="1">
      <alignment horizontal="left" vertical="center" readingOrder="1"/>
    </xf>
    <xf numFmtId="0" fontId="110" fillId="2" borderId="2" xfId="3" applyFont="1" applyFill="1" applyBorder="1" applyAlignment="1">
      <alignment horizontal="right"/>
    </xf>
    <xf numFmtId="0" fontId="57" fillId="2" borderId="0" xfId="3" applyFont="1" applyFill="1" applyAlignment="1">
      <alignment horizontal="right" wrapText="1"/>
    </xf>
    <xf numFmtId="0" fontId="52" fillId="2" borderId="0" xfId="0" applyFont="1" applyFill="1" applyAlignment="1">
      <alignment wrapText="1" readingOrder="1"/>
    </xf>
    <xf numFmtId="167" fontId="20" fillId="2" borderId="3" xfId="3" applyNumberFormat="1" applyFont="1" applyFill="1" applyBorder="1" applyAlignment="1">
      <alignment horizontal="right"/>
    </xf>
    <xf numFmtId="167" fontId="42" fillId="2" borderId="3" xfId="3" applyNumberFormat="1" applyFont="1" applyFill="1" applyBorder="1" applyAlignment="1">
      <alignment horizontal="right" vertical="center"/>
    </xf>
    <xf numFmtId="0" fontId="54" fillId="2" borderId="0" xfId="3" applyFont="1" applyFill="1"/>
    <xf numFmtId="0" fontId="20" fillId="2" borderId="3" xfId="3" applyFont="1" applyFill="1" applyBorder="1" applyAlignment="1">
      <alignment horizontal="left" vertical="center" wrapText="1"/>
    </xf>
    <xf numFmtId="0" fontId="33" fillId="2" borderId="3" xfId="0" applyFont="1" applyFill="1" applyBorder="1"/>
    <xf numFmtId="0" fontId="60" fillId="2" borderId="0" xfId="3" applyFont="1" applyFill="1"/>
    <xf numFmtId="0" fontId="33" fillId="2" borderId="0" xfId="0" applyFont="1" applyFill="1" applyAlignment="1">
      <alignment horizontal="left"/>
    </xf>
    <xf numFmtId="0" fontId="20" fillId="2" borderId="7" xfId="3" applyFont="1" applyFill="1" applyBorder="1" applyAlignment="1">
      <alignment horizontal="left" vertical="center" wrapText="1"/>
    </xf>
    <xf numFmtId="0" fontId="20" fillId="2" borderId="7" xfId="3" applyFont="1" applyFill="1" applyBorder="1" applyAlignment="1">
      <alignment horizontal="left" wrapText="1"/>
    </xf>
    <xf numFmtId="3" fontId="42" fillId="2" borderId="7" xfId="3" applyNumberFormat="1" applyFont="1" applyFill="1" applyBorder="1" applyAlignment="1">
      <alignment horizontal="right"/>
    </xf>
    <xf numFmtId="3" fontId="20" fillId="2" borderId="7" xfId="3" applyNumberFormat="1" applyFont="1" applyFill="1" applyBorder="1" applyAlignment="1">
      <alignment horizontal="right"/>
    </xf>
    <xf numFmtId="0" fontId="20" fillId="2" borderId="7" xfId="3" applyFont="1" applyFill="1" applyBorder="1" applyAlignment="1">
      <alignment horizontal="right"/>
    </xf>
    <xf numFmtId="0" fontId="48" fillId="2" borderId="0" xfId="3" applyFont="1" applyFill="1" applyAlignment="1">
      <alignment horizontal="center" wrapText="1"/>
    </xf>
    <xf numFmtId="0" fontId="45" fillId="2" borderId="2" xfId="3" applyFont="1" applyFill="1" applyBorder="1" applyAlignment="1">
      <alignment horizontal="left" wrapText="1"/>
    </xf>
    <xf numFmtId="0" fontId="94" fillId="2" borderId="2" xfId="0" applyFont="1" applyFill="1" applyBorder="1"/>
    <xf numFmtId="167" fontId="42" fillId="2" borderId="3" xfId="5" applyNumberFormat="1" applyFont="1" applyFill="1" applyBorder="1" applyAlignment="1">
      <alignment horizontal="right"/>
    </xf>
    <xf numFmtId="167" fontId="20" fillId="2" borderId="3" xfId="5" applyNumberFormat="1" applyFont="1" applyFill="1" applyBorder="1" applyAlignment="1">
      <alignment horizontal="right"/>
    </xf>
    <xf numFmtId="0" fontId="20" fillId="2" borderId="4" xfId="3" applyFont="1" applyFill="1" applyBorder="1" applyAlignment="1">
      <alignment horizontal="left" wrapText="1"/>
    </xf>
    <xf numFmtId="167" fontId="42" fillId="2" borderId="4" xfId="5" applyNumberFormat="1" applyFont="1" applyFill="1" applyBorder="1" applyAlignment="1">
      <alignment horizontal="right"/>
    </xf>
    <xf numFmtId="0" fontId="0" fillId="2" borderId="4" xfId="0" applyFill="1" applyBorder="1"/>
    <xf numFmtId="167" fontId="20" fillId="2" borderId="4" xfId="5" applyNumberFormat="1" applyFont="1" applyFill="1" applyBorder="1" applyAlignment="1">
      <alignment horizontal="right"/>
    </xf>
    <xf numFmtId="0" fontId="20" fillId="2" borderId="0" xfId="3" applyFont="1" applyFill="1" applyAlignment="1">
      <alignment horizontal="left" wrapText="1"/>
    </xf>
    <xf numFmtId="0" fontId="48" fillId="2" borderId="2" xfId="3" applyFont="1" applyFill="1" applyBorder="1" applyAlignment="1">
      <alignment horizontal="right" wrapText="1"/>
    </xf>
    <xf numFmtId="0" fontId="20" fillId="2" borderId="7" xfId="3" applyFont="1" applyFill="1" applyBorder="1"/>
    <xf numFmtId="168" fontId="42" fillId="2" borderId="7" xfId="3" applyNumberFormat="1" applyFont="1" applyFill="1" applyBorder="1" applyAlignment="1">
      <alignment horizontal="right" vertical="center"/>
    </xf>
    <xf numFmtId="168" fontId="20" fillId="2" borderId="7" xfId="3" applyNumberFormat="1" applyFont="1" applyFill="1" applyBorder="1" applyAlignment="1">
      <alignment horizontal="right"/>
    </xf>
    <xf numFmtId="0" fontId="54" fillId="2" borderId="0" xfId="3" applyFont="1" applyFill="1" applyAlignment="1">
      <alignment wrapText="1"/>
    </xf>
    <xf numFmtId="0" fontId="20" fillId="2" borderId="28" xfId="3" applyFont="1" applyFill="1" applyBorder="1" applyAlignment="1">
      <alignment horizontal="left" vertical="center" wrapText="1"/>
    </xf>
    <xf numFmtId="0" fontId="20" fillId="2" borderId="4" xfId="3" applyFont="1" applyFill="1" applyBorder="1" applyAlignment="1">
      <alignment horizontal="left" vertical="center" wrapText="1"/>
    </xf>
    <xf numFmtId="0" fontId="20" fillId="2" borderId="28" xfId="3" applyFont="1" applyFill="1" applyBorder="1" applyAlignment="1">
      <alignment vertical="center" wrapText="1"/>
    </xf>
    <xf numFmtId="0" fontId="111" fillId="2" borderId="0" xfId="0" applyFont="1" applyFill="1"/>
    <xf numFmtId="0" fontId="38" fillId="2" borderId="2" xfId="3" applyFont="1" applyFill="1" applyBorder="1" applyAlignment="1">
      <alignment horizontal="right" vertical="center" wrapText="1"/>
    </xf>
    <xf numFmtId="0" fontId="48" fillId="2" borderId="0" xfId="3" applyFont="1" applyFill="1" applyAlignment="1">
      <alignment horizontal="right" vertical="center" wrapText="1"/>
    </xf>
    <xf numFmtId="0" fontId="45" fillId="2" borderId="6" xfId="3" applyFont="1" applyFill="1" applyBorder="1" applyAlignment="1">
      <alignment horizontal="left" vertical="center" wrapText="1"/>
    </xf>
    <xf numFmtId="3" fontId="42" fillId="2" borderId="6" xfId="3" applyNumberFormat="1" applyFont="1" applyFill="1" applyBorder="1" applyAlignment="1">
      <alignment horizontal="right" wrapText="1"/>
    </xf>
    <xf numFmtId="3" fontId="20" fillId="2" borderId="6" xfId="3" applyNumberFormat="1" applyFont="1" applyFill="1" applyBorder="1" applyAlignment="1">
      <alignment horizontal="right" wrapText="1"/>
    </xf>
    <xf numFmtId="3" fontId="20" fillId="2" borderId="0" xfId="4" applyNumberFormat="1" applyFont="1" applyFill="1" applyBorder="1" applyAlignment="1">
      <alignment horizontal="right"/>
    </xf>
    <xf numFmtId="3" fontId="20" fillId="2" borderId="0" xfId="4" applyNumberFormat="1" applyFont="1" applyFill="1" applyAlignment="1">
      <alignment horizontal="right" wrapText="1"/>
    </xf>
    <xf numFmtId="0" fontId="112" fillId="2" borderId="12" xfId="3" applyFont="1" applyFill="1" applyBorder="1" applyAlignment="1">
      <alignment horizontal="left" vertical="center" wrapText="1"/>
    </xf>
    <xf numFmtId="3" fontId="42" fillId="2" borderId="12" xfId="3" applyNumberFormat="1" applyFont="1" applyFill="1" applyBorder="1" applyAlignment="1">
      <alignment horizontal="right" wrapText="1"/>
    </xf>
    <xf numFmtId="3" fontId="20" fillId="2" borderId="12" xfId="3" applyNumberFormat="1" applyFont="1" applyFill="1" applyBorder="1" applyAlignment="1">
      <alignment horizontal="right" wrapText="1"/>
    </xf>
    <xf numFmtId="0" fontId="112" fillId="0" borderId="4" xfId="3" applyFont="1" applyBorder="1" applyAlignment="1">
      <alignment horizontal="left" vertical="center" wrapText="1"/>
    </xf>
    <xf numFmtId="3" fontId="42" fillId="2" borderId="4" xfId="3" applyNumberFormat="1" applyFont="1" applyFill="1" applyBorder="1" applyAlignment="1">
      <alignment horizontal="right" wrapText="1"/>
    </xf>
    <xf numFmtId="3" fontId="20" fillId="2" borderId="4" xfId="3" applyNumberFormat="1" applyFont="1" applyFill="1" applyBorder="1" applyAlignment="1">
      <alignment horizontal="right" wrapText="1"/>
    </xf>
    <xf numFmtId="0" fontId="14" fillId="2" borderId="0" xfId="3" applyFont="1" applyFill="1" applyAlignment="1">
      <alignment horizontal="left" wrapText="1"/>
    </xf>
    <xf numFmtId="0" fontId="45" fillId="2" borderId="10" xfId="3" applyFont="1" applyFill="1" applyBorder="1" applyAlignment="1">
      <alignment horizontal="left" wrapText="1"/>
    </xf>
    <xf numFmtId="3" fontId="42" fillId="2" borderId="10" xfId="3" applyNumberFormat="1" applyFont="1" applyFill="1" applyBorder="1" applyAlignment="1">
      <alignment horizontal="right" wrapText="1"/>
    </xf>
    <xf numFmtId="3" fontId="20" fillId="2" borderId="10" xfId="3" applyNumberFormat="1" applyFont="1" applyFill="1" applyBorder="1" applyAlignment="1">
      <alignment horizontal="right" wrapText="1"/>
    </xf>
    <xf numFmtId="0" fontId="20" fillId="0" borderId="4" xfId="3" applyFont="1" applyBorder="1" applyAlignment="1">
      <alignment horizontal="left" vertical="center" wrapText="1"/>
    </xf>
    <xf numFmtId="3" fontId="20" fillId="2" borderId="0" xfId="3" applyNumberFormat="1" applyFont="1" applyFill="1" applyAlignment="1">
      <alignment horizontal="right" vertical="center" wrapText="1"/>
    </xf>
    <xf numFmtId="3" fontId="20" fillId="2" borderId="28" xfId="4" applyNumberFormat="1" applyFont="1" applyFill="1" applyBorder="1" applyAlignment="1">
      <alignment horizontal="right" vertical="center"/>
    </xf>
    <xf numFmtId="3" fontId="20" fillId="2" borderId="0" xfId="4" applyNumberFormat="1" applyFont="1" applyFill="1" applyBorder="1" applyAlignment="1">
      <alignment horizontal="right" vertical="center"/>
    </xf>
    <xf numFmtId="3" fontId="20" fillId="2" borderId="4" xfId="3" applyNumberFormat="1" applyFont="1" applyFill="1" applyBorder="1" applyAlignment="1">
      <alignment horizontal="right" vertical="center"/>
    </xf>
    <xf numFmtId="2" fontId="20" fillId="2" borderId="0" xfId="3" applyNumberFormat="1" applyFont="1" applyFill="1" applyAlignment="1">
      <alignment horizontal="right"/>
    </xf>
    <xf numFmtId="0" fontId="33" fillId="2" borderId="0" xfId="0" applyFont="1" applyFill="1" applyAlignment="1">
      <alignment horizontal="left" wrapText="1"/>
    </xf>
    <xf numFmtId="0" fontId="20" fillId="2" borderId="0" xfId="3" applyFont="1" applyFill="1" applyAlignment="1">
      <alignment wrapText="1"/>
    </xf>
    <xf numFmtId="0" fontId="57" fillId="2" borderId="0" xfId="3" applyFont="1" applyFill="1" applyAlignment="1">
      <alignment horizontal="left" vertical="center" wrapText="1"/>
    </xf>
    <xf numFmtId="0" fontId="20" fillId="2" borderId="0" xfId="3" applyFont="1" applyFill="1" applyAlignment="1">
      <alignment horizontal="left"/>
    </xf>
    <xf numFmtId="1" fontId="33" fillId="2" borderId="0" xfId="0" applyNumberFormat="1" applyFont="1" applyFill="1" applyAlignment="1">
      <alignment horizontal="right"/>
    </xf>
    <xf numFmtId="0" fontId="57" fillId="2" borderId="0" xfId="3" applyFont="1" applyFill="1" applyAlignment="1">
      <alignment horizontal="left" wrapText="1"/>
    </xf>
    <xf numFmtId="0" fontId="2" fillId="2" borderId="0" xfId="1" applyFill="1" applyBorder="1" applyAlignment="1">
      <alignment horizontal="left"/>
    </xf>
    <xf numFmtId="0" fontId="0" fillId="2" borderId="0" xfId="0" applyFill="1" applyAlignment="1">
      <alignment horizontal="center"/>
    </xf>
    <xf numFmtId="0" fontId="6" fillId="2" borderId="0" xfId="0" applyFont="1" applyFill="1" applyAlignment="1">
      <alignment vertical="center"/>
    </xf>
    <xf numFmtId="0" fontId="14" fillId="2" borderId="0" xfId="0" applyFont="1" applyFill="1" applyAlignment="1">
      <alignment vertical="center" wrapText="1"/>
    </xf>
    <xf numFmtId="0" fontId="17" fillId="5" borderId="16" xfId="0" applyFont="1" applyFill="1" applyBorder="1" applyAlignment="1">
      <alignment vertical="center" wrapText="1"/>
    </xf>
    <xf numFmtId="0" fontId="17" fillId="5" borderId="16" xfId="0" applyFont="1" applyFill="1" applyBorder="1" applyAlignment="1">
      <alignment horizontal="left" vertical="center" wrapText="1"/>
    </xf>
    <xf numFmtId="0" fontId="17" fillId="5" borderId="16" xfId="0" applyFont="1" applyFill="1" applyBorder="1" applyAlignment="1">
      <alignment horizontal="center" vertical="center"/>
    </xf>
    <xf numFmtId="0" fontId="14" fillId="2" borderId="34" xfId="0" applyFont="1" applyFill="1" applyBorder="1" applyAlignment="1">
      <alignment wrapText="1"/>
    </xf>
    <xf numFmtId="0" fontId="14" fillId="2" borderId="34" xfId="0" applyFont="1" applyFill="1" applyBorder="1" applyAlignment="1">
      <alignment horizontal="center" wrapText="1"/>
    </xf>
    <xf numFmtId="0" fontId="114" fillId="2" borderId="34" xfId="2" applyFont="1" applyFill="1" applyBorder="1" applyAlignment="1">
      <alignment wrapText="1"/>
    </xf>
    <xf numFmtId="0" fontId="14" fillId="2" borderId="0" xfId="0" applyFont="1" applyFill="1" applyAlignment="1">
      <alignment wrapText="1"/>
    </xf>
    <xf numFmtId="0" fontId="14" fillId="2" borderId="0" xfId="0" applyFont="1" applyFill="1" applyAlignment="1">
      <alignment horizontal="center" wrapText="1"/>
    </xf>
    <xf numFmtId="0" fontId="114" fillId="2" borderId="0" xfId="2" applyFont="1" applyFill="1" applyBorder="1" applyAlignment="1">
      <alignment wrapText="1"/>
    </xf>
    <xf numFmtId="0" fontId="114" fillId="2" borderId="3" xfId="2" applyFont="1" applyFill="1" applyBorder="1" applyAlignment="1">
      <alignment wrapText="1"/>
    </xf>
    <xf numFmtId="0" fontId="114" fillId="2" borderId="0" xfId="2" applyFont="1" applyFill="1" applyBorder="1" applyAlignment="1">
      <alignment horizontal="left" vertical="top" wrapText="1"/>
    </xf>
    <xf numFmtId="0" fontId="14" fillId="2" borderId="3" xfId="0" applyFont="1" applyFill="1" applyBorder="1" applyAlignment="1">
      <alignment wrapText="1"/>
    </xf>
    <xf numFmtId="0" fontId="14" fillId="2" borderId="3" xfId="0" applyFont="1" applyFill="1" applyBorder="1" applyAlignment="1">
      <alignment horizontal="center" wrapText="1"/>
    </xf>
    <xf numFmtId="0" fontId="114" fillId="2" borderId="3" xfId="2" applyFont="1" applyFill="1" applyBorder="1" applyAlignment="1">
      <alignment horizontal="left" vertical="top" wrapText="1"/>
    </xf>
    <xf numFmtId="0" fontId="0" fillId="2" borderId="0" xfId="0" applyFill="1" applyAlignment="1">
      <alignment horizontal="center" wrapText="1"/>
    </xf>
    <xf numFmtId="0" fontId="114" fillId="2" borderId="3" xfId="2" applyFont="1" applyFill="1" applyBorder="1" applyAlignment="1">
      <alignment vertical="top" wrapText="1"/>
    </xf>
    <xf numFmtId="0" fontId="14" fillId="2" borderId="0" xfId="0" applyFont="1" applyFill="1" applyAlignment="1">
      <alignment vertical="top"/>
    </xf>
    <xf numFmtId="0" fontId="0" fillId="2" borderId="0" xfId="0" applyFill="1" applyAlignment="1">
      <alignment vertical="top" wrapText="1"/>
    </xf>
    <xf numFmtId="0" fontId="0" fillId="2" borderId="0" xfId="0" applyFill="1" applyAlignment="1">
      <alignment horizontal="center" vertical="top" wrapText="1"/>
    </xf>
    <xf numFmtId="0" fontId="0" fillId="2" borderId="0" xfId="0" applyFill="1" applyAlignment="1">
      <alignment vertical="top"/>
    </xf>
    <xf numFmtId="0" fontId="45" fillId="2" borderId="4" xfId="0" applyFont="1" applyFill="1" applyBorder="1" applyAlignment="1">
      <alignment horizontal="left" vertical="center" wrapText="1"/>
    </xf>
    <xf numFmtId="0" fontId="14" fillId="2" borderId="0" xfId="0" applyFont="1" applyFill="1" applyAlignment="1">
      <alignment vertical="top" wrapText="1"/>
    </xf>
    <xf numFmtId="0" fontId="14" fillId="2" borderId="0" xfId="0" applyFont="1" applyFill="1" applyAlignment="1">
      <alignment horizontal="center" vertical="top" wrapText="1"/>
    </xf>
    <xf numFmtId="0" fontId="114" fillId="2" borderId="0" xfId="2" applyFont="1" applyFill="1" applyBorder="1" applyAlignment="1">
      <alignment vertical="top" wrapText="1"/>
    </xf>
    <xf numFmtId="0" fontId="18" fillId="2" borderId="0" xfId="0" applyFont="1" applyFill="1" applyAlignment="1">
      <alignment vertical="top"/>
    </xf>
    <xf numFmtId="0" fontId="115" fillId="2" borderId="0" xfId="0" applyFont="1" applyFill="1"/>
    <xf numFmtId="0" fontId="116" fillId="2" borderId="0" xfId="0" applyFont="1" applyFill="1"/>
    <xf numFmtId="0" fontId="117" fillId="2" borderId="0" xfId="0" applyFont="1" applyFill="1" applyAlignment="1">
      <alignment horizontal="left" vertical="top"/>
    </xf>
    <xf numFmtId="49" fontId="0" fillId="2" borderId="0" xfId="0" applyNumberFormat="1" applyFill="1" applyAlignment="1" applyProtection="1">
      <alignment vertical="top"/>
      <protection locked="0"/>
    </xf>
    <xf numFmtId="0" fontId="45" fillId="2" borderId="16" xfId="0" applyFont="1" applyFill="1" applyBorder="1" applyAlignment="1">
      <alignment wrapText="1"/>
    </xf>
    <xf numFmtId="0" fontId="88" fillId="2" borderId="16" xfId="0" applyFont="1" applyFill="1" applyBorder="1" applyAlignment="1">
      <alignment vertical="center"/>
    </xf>
    <xf numFmtId="0" fontId="17" fillId="5" borderId="35" xfId="0" applyFont="1" applyFill="1" applyBorder="1" applyAlignment="1">
      <alignment vertical="center"/>
    </xf>
    <xf numFmtId="0" fontId="57" fillId="2" borderId="0" xfId="0" applyFont="1" applyFill="1" applyAlignment="1">
      <alignment vertical="center"/>
    </xf>
    <xf numFmtId="0" fontId="17" fillId="2" borderId="0" xfId="0" applyFont="1" applyFill="1" applyAlignment="1">
      <alignment vertical="center"/>
    </xf>
    <xf numFmtId="0" fontId="118" fillId="2" borderId="0" xfId="0" applyFont="1" applyFill="1" applyAlignment="1">
      <alignment vertical="top" wrapText="1"/>
    </xf>
    <xf numFmtId="0" fontId="14" fillId="2" borderId="36" xfId="0" applyFont="1" applyFill="1" applyBorder="1" applyAlignment="1">
      <alignment horizontal="left" vertical="top"/>
    </xf>
    <xf numFmtId="0" fontId="14" fillId="2" borderId="36" xfId="0" applyFont="1" applyFill="1" applyBorder="1" applyAlignment="1">
      <alignment horizontal="left" vertical="top" wrapText="1"/>
    </xf>
    <xf numFmtId="0" fontId="4" fillId="2" borderId="0" xfId="0" applyFont="1" applyFill="1" applyAlignment="1">
      <alignment vertical="top"/>
    </xf>
    <xf numFmtId="0" fontId="20" fillId="2" borderId="36" xfId="0" applyFont="1" applyFill="1" applyBorder="1" applyAlignment="1">
      <alignment horizontal="left" vertical="top" wrapText="1"/>
    </xf>
    <xf numFmtId="0" fontId="14" fillId="2" borderId="36" xfId="0" applyFont="1" applyFill="1" applyBorder="1" applyAlignment="1">
      <alignment vertical="top"/>
    </xf>
    <xf numFmtId="0" fontId="14" fillId="2" borderId="36" xfId="0" applyFont="1" applyFill="1" applyBorder="1" applyAlignment="1">
      <alignment vertical="top" wrapText="1"/>
    </xf>
    <xf numFmtId="0" fontId="20" fillId="2" borderId="36" xfId="0" applyFont="1" applyFill="1" applyBorder="1" applyAlignment="1">
      <alignment vertical="top" wrapText="1"/>
    </xf>
    <xf numFmtId="0" fontId="4" fillId="2" borderId="0" xfId="0" applyFont="1" applyFill="1" applyAlignment="1">
      <alignment vertical="top" wrapText="1"/>
    </xf>
    <xf numFmtId="0" fontId="14" fillId="2" borderId="37" xfId="0" applyFont="1" applyFill="1" applyBorder="1" applyAlignment="1">
      <alignment vertical="top" wrapText="1"/>
    </xf>
    <xf numFmtId="0" fontId="14" fillId="2" borderId="35" xfId="0" applyFont="1" applyFill="1" applyBorder="1" applyAlignment="1">
      <alignment vertical="top"/>
    </xf>
    <xf numFmtId="0" fontId="118" fillId="2" borderId="0" xfId="0" applyFont="1" applyFill="1" applyAlignment="1">
      <alignment vertical="top"/>
    </xf>
    <xf numFmtId="172" fontId="14" fillId="2" borderId="36" xfId="0" applyNumberFormat="1" applyFont="1" applyFill="1" applyBorder="1" applyAlignment="1">
      <alignment horizontal="left" vertical="top"/>
    </xf>
    <xf numFmtId="0" fontId="14" fillId="2" borderId="35" xfId="0" applyFont="1" applyFill="1" applyBorder="1" applyAlignment="1">
      <alignment vertical="top" wrapText="1"/>
    </xf>
    <xf numFmtId="0" fontId="14" fillId="2" borderId="0" xfId="0" applyFont="1" applyFill="1" applyAlignment="1">
      <alignment horizontal="left" vertical="top" wrapText="1"/>
    </xf>
    <xf numFmtId="0" fontId="14" fillId="2" borderId="35" xfId="0" applyFont="1" applyFill="1" applyBorder="1" applyAlignment="1">
      <alignment horizontal="left" vertical="top" wrapText="1"/>
    </xf>
    <xf numFmtId="0" fontId="90" fillId="2" borderId="36" xfId="0" applyFont="1" applyFill="1" applyBorder="1" applyAlignment="1">
      <alignment vertical="top" wrapText="1"/>
    </xf>
    <xf numFmtId="0" fontId="14" fillId="2" borderId="37" xfId="0" applyFont="1" applyFill="1" applyBorder="1" applyAlignment="1">
      <alignment horizontal="left" vertical="top" wrapText="1"/>
    </xf>
    <xf numFmtId="0" fontId="20" fillId="2" borderId="36" xfId="0" applyFont="1" applyFill="1" applyBorder="1" applyAlignment="1">
      <alignment vertical="top"/>
    </xf>
    <xf numFmtId="0" fontId="118" fillId="2" borderId="36" xfId="0" applyFont="1" applyFill="1" applyBorder="1" applyAlignment="1">
      <alignment vertical="top" wrapText="1"/>
    </xf>
    <xf numFmtId="0" fontId="90" fillId="2" borderId="36" xfId="0" applyFont="1" applyFill="1" applyBorder="1" applyAlignment="1">
      <alignment vertical="top"/>
    </xf>
    <xf numFmtId="0" fontId="118" fillId="2" borderId="36" xfId="0" applyFont="1" applyFill="1" applyBorder="1" applyAlignment="1">
      <alignment vertical="top"/>
    </xf>
    <xf numFmtId="0" fontId="20" fillId="2" borderId="37" xfId="0" applyFont="1" applyFill="1" applyBorder="1" applyAlignment="1">
      <alignment vertical="top" wrapText="1"/>
    </xf>
    <xf numFmtId="0" fontId="20" fillId="2" borderId="36" xfId="2" applyFont="1" applyFill="1" applyBorder="1" applyAlignment="1">
      <alignment vertical="top" wrapText="1"/>
    </xf>
    <xf numFmtId="0" fontId="78" fillId="2" borderId="36" xfId="0" applyFont="1" applyFill="1" applyBorder="1" applyAlignment="1">
      <alignment vertical="top" wrapText="1"/>
    </xf>
    <xf numFmtId="0" fontId="122" fillId="2" borderId="35" xfId="2" applyFont="1" applyFill="1" applyBorder="1" applyAlignment="1">
      <alignment vertical="top"/>
    </xf>
    <xf numFmtId="0" fontId="14" fillId="2" borderId="37" xfId="0" applyFont="1" applyFill="1" applyBorder="1" applyAlignment="1">
      <alignment vertical="top"/>
    </xf>
    <xf numFmtId="0" fontId="90" fillId="2" borderId="37" xfId="0" applyFont="1" applyFill="1" applyBorder="1" applyAlignment="1">
      <alignment vertical="top" wrapText="1"/>
    </xf>
    <xf numFmtId="0" fontId="90" fillId="2" borderId="0" xfId="0" applyFont="1" applyFill="1" applyAlignment="1">
      <alignment vertical="top" wrapText="1"/>
    </xf>
    <xf numFmtId="0" fontId="90" fillId="2" borderId="35" xfId="0" applyFont="1" applyFill="1" applyBorder="1" applyAlignment="1">
      <alignment vertical="top" wrapText="1"/>
    </xf>
    <xf numFmtId="0" fontId="122" fillId="2" borderId="36" xfId="2" applyFont="1" applyFill="1" applyBorder="1" applyAlignment="1">
      <alignment vertical="top"/>
    </xf>
    <xf numFmtId="0" fontId="14" fillId="2" borderId="37" xfId="0" applyFont="1" applyFill="1" applyBorder="1" applyAlignment="1">
      <alignment horizontal="left" vertical="top"/>
    </xf>
    <xf numFmtId="0" fontId="14" fillId="2" borderId="0" xfId="0" applyFont="1" applyFill="1" applyAlignment="1">
      <alignment horizontal="left" vertical="top"/>
    </xf>
    <xf numFmtId="0" fontId="14" fillId="2" borderId="35" xfId="0" applyFont="1" applyFill="1" applyBorder="1" applyAlignment="1">
      <alignment horizontal="left" vertical="top"/>
    </xf>
    <xf numFmtId="0" fontId="123" fillId="2" borderId="0" xfId="0" applyFont="1" applyFill="1" applyAlignment="1">
      <alignment wrapText="1"/>
    </xf>
    <xf numFmtId="0" fontId="118" fillId="4" borderId="36" xfId="0" applyFont="1" applyFill="1" applyBorder="1" applyAlignment="1">
      <alignment vertical="top" wrapText="1"/>
    </xf>
    <xf numFmtId="0" fontId="0" fillId="0" borderId="0" xfId="0" applyAlignment="1">
      <alignment horizontal="left" vertical="top"/>
    </xf>
    <xf numFmtId="0" fontId="124" fillId="0" borderId="0" xfId="0" applyFont="1" applyAlignment="1">
      <alignment horizontal="left" vertical="top"/>
    </xf>
    <xf numFmtId="0" fontId="0" fillId="0" borderId="0" xfId="0" applyAlignment="1">
      <alignment horizontal="left" vertical="top" wrapText="1"/>
    </xf>
    <xf numFmtId="0" fontId="124" fillId="0" borderId="0" xfId="0" applyFont="1" applyAlignment="1">
      <alignment horizontal="left"/>
    </xf>
    <xf numFmtId="0" fontId="0" fillId="0" borderId="0" xfId="0" applyAlignment="1">
      <alignment horizontal="left"/>
    </xf>
    <xf numFmtId="0" fontId="126" fillId="0" borderId="0" xfId="0" applyFont="1" applyAlignment="1">
      <alignment horizontal="left" vertical="top"/>
    </xf>
    <xf numFmtId="0" fontId="126" fillId="0" borderId="0" xfId="0" applyFont="1" applyAlignment="1">
      <alignment horizontal="left" vertical="top" wrapText="1"/>
    </xf>
    <xf numFmtId="0" fontId="45" fillId="0" borderId="16" xfId="3" applyFont="1" applyBorder="1" applyAlignment="1">
      <alignment horizontal="left" wrapText="1"/>
    </xf>
    <xf numFmtId="0" fontId="114" fillId="0" borderId="0" xfId="3" applyFont="1" applyAlignment="1">
      <alignment horizontal="left" vertical="top" wrapText="1"/>
    </xf>
    <xf numFmtId="0" fontId="14" fillId="0" borderId="0" xfId="0" applyFont="1" applyAlignment="1">
      <alignment horizontal="left" vertical="top"/>
    </xf>
    <xf numFmtId="0" fontId="14" fillId="0" borderId="0" xfId="0" applyFont="1" applyAlignment="1">
      <alignment horizontal="left" vertical="top" wrapText="1"/>
    </xf>
    <xf numFmtId="0" fontId="20" fillId="0" borderId="0" xfId="3" applyFont="1" applyAlignment="1">
      <alignment horizontal="left" vertical="top" wrapText="1"/>
    </xf>
    <xf numFmtId="0" fontId="14" fillId="0" borderId="35" xfId="0" applyFont="1" applyBorder="1" applyAlignment="1">
      <alignment horizontal="left" vertical="top"/>
    </xf>
    <xf numFmtId="0" fontId="20" fillId="0" borderId="35" xfId="3" applyFont="1" applyBorder="1" applyAlignment="1">
      <alignment horizontal="left" vertical="top" wrapText="1"/>
    </xf>
    <xf numFmtId="0" fontId="114" fillId="0" borderId="37" xfId="3" applyFont="1" applyBorder="1" applyAlignment="1">
      <alignment horizontal="left" vertical="top" wrapText="1"/>
    </xf>
    <xf numFmtId="0" fontId="114" fillId="0" borderId="0" xfId="2" applyFont="1" applyAlignment="1">
      <alignment horizontal="left" vertical="top"/>
    </xf>
    <xf numFmtId="0" fontId="14" fillId="0" borderId="35" xfId="0" applyFont="1" applyBorder="1" applyAlignment="1">
      <alignment horizontal="left" vertical="top" wrapText="1"/>
    </xf>
    <xf numFmtId="0" fontId="41" fillId="0" borderId="0" xfId="0" applyFont="1" applyAlignment="1">
      <alignment vertical="top" wrapText="1"/>
    </xf>
    <xf numFmtId="0" fontId="14" fillId="0" borderId="0" xfId="0" applyFont="1" applyAlignment="1">
      <alignment vertical="top" wrapText="1"/>
    </xf>
    <xf numFmtId="0" fontId="41" fillId="0" borderId="0" xfId="0" applyFont="1" applyAlignment="1">
      <alignment horizontal="left" vertical="top"/>
    </xf>
    <xf numFmtId="0" fontId="14" fillId="0" borderId="3" xfId="0" applyFont="1" applyBorder="1" applyAlignment="1">
      <alignment vertical="top" wrapText="1"/>
    </xf>
    <xf numFmtId="0" fontId="14" fillId="0" borderId="3" xfId="3" applyFont="1" applyBorder="1" applyAlignment="1">
      <alignment horizontal="left" vertical="top" wrapText="1"/>
    </xf>
    <xf numFmtId="0" fontId="20" fillId="0" borderId="3" xfId="3" applyFont="1" applyBorder="1" applyAlignment="1">
      <alignment horizontal="left" vertical="top" wrapText="1"/>
    </xf>
    <xf numFmtId="0" fontId="41" fillId="0" borderId="4" xfId="0" applyFont="1" applyBorder="1" applyAlignment="1">
      <alignment horizontal="left" vertical="top"/>
    </xf>
    <xf numFmtId="0" fontId="14" fillId="0" borderId="13" xfId="0" applyFont="1" applyBorder="1" applyAlignment="1">
      <alignment horizontal="left" vertical="top" wrapText="1"/>
    </xf>
    <xf numFmtId="0" fontId="14" fillId="0" borderId="3" xfId="0" applyFont="1" applyBorder="1" applyAlignment="1">
      <alignment horizontal="left" vertical="top"/>
    </xf>
    <xf numFmtId="0" fontId="41" fillId="0" borderId="35" xfId="0" applyFont="1" applyBorder="1" applyAlignment="1">
      <alignment horizontal="left" vertical="top"/>
    </xf>
    <xf numFmtId="0" fontId="14" fillId="0" borderId="39" xfId="0" applyFont="1" applyBorder="1" applyAlignment="1">
      <alignment horizontal="left" vertical="top" wrapText="1"/>
    </xf>
    <xf numFmtId="0" fontId="114" fillId="0" borderId="0" xfId="2" applyFont="1" applyAlignment="1">
      <alignment horizontal="left" vertical="top" wrapText="1"/>
    </xf>
    <xf numFmtId="0" fontId="1" fillId="0" borderId="0" xfId="0" applyFont="1" applyAlignment="1">
      <alignment horizontal="left" vertical="top"/>
    </xf>
    <xf numFmtId="0" fontId="1" fillId="0" borderId="0" xfId="0" applyFont="1"/>
    <xf numFmtId="0" fontId="114" fillId="2" borderId="0" xfId="3" applyFont="1" applyFill="1" applyAlignment="1">
      <alignment horizontal="left" vertical="top" wrapText="1"/>
    </xf>
    <xf numFmtId="0" fontId="14" fillId="0" borderId="0" xfId="3" applyFont="1" applyAlignment="1">
      <alignment horizontal="left" vertical="top" wrapText="1"/>
    </xf>
    <xf numFmtId="0" fontId="20" fillId="0" borderId="0" xfId="0" applyFont="1" applyAlignment="1">
      <alignment vertical="top" wrapText="1"/>
    </xf>
    <xf numFmtId="0" fontId="20" fillId="0" borderId="7" xfId="3" applyFont="1" applyBorder="1" applyAlignment="1">
      <alignment horizontal="left" vertical="top" wrapText="1"/>
    </xf>
    <xf numFmtId="0" fontId="0" fillId="0" borderId="13" xfId="0" applyBorder="1" applyAlignment="1">
      <alignment horizontal="left" vertical="top" wrapText="1"/>
    </xf>
    <xf numFmtId="0" fontId="0" fillId="0" borderId="13" xfId="0" applyBorder="1" applyAlignment="1">
      <alignment horizontal="left" vertical="top"/>
    </xf>
    <xf numFmtId="0" fontId="0" fillId="2" borderId="0" xfId="0" applyFill="1" applyAlignment="1">
      <alignment horizontal="left" vertical="top" wrapText="1"/>
    </xf>
    <xf numFmtId="0" fontId="0" fillId="2" borderId="0" xfId="0" applyFill="1" applyAlignment="1">
      <alignment horizontal="left" vertical="top"/>
    </xf>
    <xf numFmtId="0" fontId="127" fillId="0" borderId="0" xfId="0" applyFont="1"/>
    <xf numFmtId="0" fontId="22" fillId="0" borderId="0" xfId="0" applyFont="1"/>
    <xf numFmtId="0" fontId="22" fillId="0" borderId="0" xfId="0" applyFont="1" applyAlignment="1">
      <alignment horizontal="left" vertical="top"/>
    </xf>
    <xf numFmtId="0" fontId="22" fillId="2" borderId="0" xfId="0" applyFont="1" applyFill="1"/>
    <xf numFmtId="0" fontId="116" fillId="0" borderId="0" xfId="0" applyFont="1" applyAlignment="1">
      <alignment horizontal="left" vertical="top"/>
    </xf>
    <xf numFmtId="0" fontId="0" fillId="2" borderId="0" xfId="0" applyFill="1" applyAlignment="1">
      <alignment horizontal="left"/>
    </xf>
    <xf numFmtId="0" fontId="17" fillId="10" borderId="0" xfId="0" applyFont="1" applyFill="1" applyAlignment="1">
      <alignment horizontal="left" wrapText="1"/>
    </xf>
    <xf numFmtId="0" fontId="76" fillId="0" borderId="40" xfId="0" applyFont="1" applyBorder="1" applyAlignment="1">
      <alignment vertical="top" wrapText="1"/>
    </xf>
    <xf numFmtId="0" fontId="0" fillId="0" borderId="40" xfId="0" applyBorder="1" applyAlignment="1">
      <alignment horizontal="left" vertical="top"/>
    </xf>
    <xf numFmtId="0" fontId="76" fillId="0" borderId="40" xfId="0" applyFont="1" applyBorder="1" applyAlignment="1">
      <alignment horizontal="left" vertical="top" wrapText="1"/>
    </xf>
    <xf numFmtId="0" fontId="4" fillId="0" borderId="40" xfId="0" applyFont="1" applyBorder="1" applyAlignment="1">
      <alignment horizontal="left" vertical="top" wrapText="1"/>
    </xf>
    <xf numFmtId="0" fontId="76" fillId="0" borderId="40" xfId="0" applyFont="1" applyBorder="1" applyAlignment="1">
      <alignment horizontal="left" vertical="top"/>
    </xf>
    <xf numFmtId="0" fontId="76" fillId="0" borderId="40" xfId="2" applyFont="1" applyBorder="1" applyAlignment="1">
      <alignment horizontal="left" vertical="top" wrapText="1"/>
    </xf>
    <xf numFmtId="0" fontId="16" fillId="0" borderId="40" xfId="2" applyBorder="1" applyAlignment="1">
      <alignment horizontal="left" vertical="top" wrapText="1"/>
    </xf>
    <xf numFmtId="0" fontId="0" fillId="0" borderId="40" xfId="0" applyBorder="1" applyAlignment="1">
      <alignment vertical="top" wrapText="1"/>
    </xf>
    <xf numFmtId="0" fontId="0" fillId="0" borderId="40" xfId="0" applyBorder="1" applyAlignment="1">
      <alignment horizontal="left" vertical="top" wrapText="1"/>
    </xf>
    <xf numFmtId="0" fontId="123" fillId="0" borderId="40" xfId="0" applyFont="1" applyBorder="1" applyAlignment="1">
      <alignment horizontal="left" vertical="top" wrapText="1"/>
    </xf>
    <xf numFmtId="0" fontId="123" fillId="0" borderId="40" xfId="0" applyFont="1" applyBorder="1" applyAlignment="1">
      <alignment horizontal="left" vertical="top"/>
    </xf>
    <xf numFmtId="0" fontId="84" fillId="0" borderId="40" xfId="0" applyFont="1" applyBorder="1" applyAlignment="1">
      <alignment horizontal="left" vertical="top" wrapText="1"/>
    </xf>
    <xf numFmtId="0" fontId="76" fillId="2" borderId="40" xfId="0" applyFont="1" applyFill="1" applyBorder="1" applyAlignment="1">
      <alignment horizontal="left" vertical="top" wrapText="1"/>
    </xf>
    <xf numFmtId="0" fontId="0" fillId="2" borderId="40" xfId="0" applyFill="1" applyBorder="1" applyAlignment="1">
      <alignment vertical="top" wrapText="1"/>
    </xf>
    <xf numFmtId="0" fontId="123" fillId="0" borderId="40" xfId="0" applyFont="1" applyBorder="1" applyAlignment="1">
      <alignment vertical="top" wrapText="1"/>
    </xf>
    <xf numFmtId="0" fontId="0" fillId="0" borderId="40" xfId="0" applyBorder="1" applyAlignment="1">
      <alignment horizontal="center"/>
    </xf>
    <xf numFmtId="0" fontId="76" fillId="2" borderId="0" xfId="0" applyFont="1" applyFill="1"/>
    <xf numFmtId="0" fontId="76" fillId="0" borderId="0" xfId="0" applyFont="1"/>
    <xf numFmtId="0" fontId="129" fillId="0" borderId="40" xfId="0" applyFont="1" applyBorder="1" applyAlignment="1">
      <alignment horizontal="left" vertical="center"/>
    </xf>
    <xf numFmtId="0" fontId="123" fillId="0" borderId="40" xfId="0" applyFont="1" applyBorder="1" applyAlignment="1">
      <alignment vertical="top"/>
    </xf>
    <xf numFmtId="0" fontId="18" fillId="0" borderId="40" xfId="0" applyFont="1" applyBorder="1" applyAlignment="1">
      <alignment horizontal="left" vertical="top" wrapText="1"/>
    </xf>
    <xf numFmtId="0" fontId="84" fillId="0" borderId="40" xfId="0" applyFont="1" applyBorder="1" applyAlignment="1">
      <alignment vertical="top" wrapText="1"/>
    </xf>
    <xf numFmtId="0" fontId="4" fillId="0" borderId="40" xfId="0" applyFont="1" applyBorder="1" applyAlignment="1">
      <alignment horizontal="left" vertical="top"/>
    </xf>
    <xf numFmtId="0" fontId="134" fillId="0" borderId="40" xfId="0" applyFont="1" applyBorder="1" applyAlignment="1">
      <alignment horizontal="center" vertical="center"/>
    </xf>
    <xf numFmtId="0" fontId="134" fillId="0" borderId="40" xfId="0" applyFont="1" applyBorder="1" applyAlignment="1">
      <alignment vertical="center"/>
    </xf>
    <xf numFmtId="0" fontId="135" fillId="0" borderId="40" xfId="2" applyFont="1" applyBorder="1" applyAlignment="1">
      <alignment horizontal="left" vertical="top"/>
    </xf>
    <xf numFmtId="0" fontId="136" fillId="0" borderId="40" xfId="0" applyFont="1" applyBorder="1" applyAlignment="1">
      <alignment horizontal="left" vertical="top" wrapText="1"/>
    </xf>
    <xf numFmtId="0" fontId="136" fillId="0" borderId="40" xfId="0" applyFont="1" applyBorder="1" applyAlignment="1">
      <alignment horizontal="center" vertical="top"/>
    </xf>
    <xf numFmtId="0" fontId="0" fillId="0" borderId="40" xfId="0" applyBorder="1" applyAlignment="1">
      <alignment vertical="center" wrapText="1"/>
    </xf>
    <xf numFmtId="0" fontId="134" fillId="0" borderId="40" xfId="0" applyFont="1" applyBorder="1" applyAlignment="1">
      <alignment horizontal="left" vertical="top" wrapText="1"/>
    </xf>
    <xf numFmtId="0" fontId="127" fillId="2" borderId="0" xfId="0" applyFont="1" applyFill="1"/>
    <xf numFmtId="0" fontId="15" fillId="5" borderId="0" xfId="3" applyFont="1" applyFill="1" applyAlignment="1">
      <alignment horizontal="left" vertical="center" wrapText="1"/>
    </xf>
    <xf numFmtId="0" fontId="78" fillId="2" borderId="4" xfId="0" applyFont="1" applyFill="1" applyBorder="1" applyAlignment="1">
      <alignment vertical="center" wrapText="1"/>
    </xf>
    <xf numFmtId="0" fontId="78" fillId="2" borderId="3" xfId="0" applyFont="1" applyFill="1" applyBorder="1" applyAlignment="1">
      <alignment vertical="center" wrapText="1"/>
    </xf>
    <xf numFmtId="0" fontId="78" fillId="2" borderId="13" xfId="0" applyFont="1" applyFill="1" applyBorder="1" applyAlignment="1">
      <alignment vertical="center" wrapText="1"/>
    </xf>
    <xf numFmtId="0" fontId="78" fillId="2" borderId="0" xfId="0" applyFont="1" applyFill="1" applyAlignment="1">
      <alignment vertical="center" wrapText="1"/>
    </xf>
    <xf numFmtId="0" fontId="14" fillId="2" borderId="0" xfId="0" applyFont="1" applyFill="1" applyAlignment="1">
      <alignment vertical="center"/>
    </xf>
    <xf numFmtId="0" fontId="1" fillId="2" borderId="0" xfId="0" applyFont="1" applyFill="1" applyAlignment="1">
      <alignment vertical="center"/>
    </xf>
    <xf numFmtId="0" fontId="17" fillId="5" borderId="0" xfId="3" applyFont="1" applyFill="1" applyAlignment="1">
      <alignment horizontal="left" vertical="center" wrapText="1"/>
    </xf>
    <xf numFmtId="0" fontId="45" fillId="2" borderId="6" xfId="3" applyFont="1" applyFill="1" applyBorder="1" applyAlignment="1">
      <alignment horizontal="right" wrapText="1"/>
    </xf>
    <xf numFmtId="0" fontId="45" fillId="2" borderId="6" xfId="3" applyFont="1" applyFill="1" applyBorder="1" applyAlignment="1">
      <alignment horizontal="right"/>
    </xf>
    <xf numFmtId="0" fontId="38" fillId="2" borderId="11" xfId="3" applyFont="1" applyFill="1" applyBorder="1" applyAlignment="1">
      <alignment horizontal="right" wrapText="1"/>
    </xf>
    <xf numFmtId="0" fontId="38" fillId="2" borderId="11" xfId="3" applyFont="1" applyFill="1" applyBorder="1" applyAlignment="1">
      <alignment horizontal="left" wrapText="1" indent="1"/>
    </xf>
    <xf numFmtId="0" fontId="67" fillId="2" borderId="6" xfId="3" applyFont="1" applyFill="1" applyBorder="1" applyAlignment="1">
      <alignment horizontal="left" wrapText="1"/>
    </xf>
    <xf numFmtId="0" fontId="35" fillId="2" borderId="2" xfId="0" applyFont="1" applyFill="1" applyBorder="1"/>
    <xf numFmtId="0" fontId="48" fillId="2" borderId="6" xfId="3" applyFont="1" applyFill="1" applyBorder="1" applyAlignment="1">
      <alignment horizontal="left" wrapText="1"/>
    </xf>
    <xf numFmtId="0" fontId="89" fillId="2" borderId="9" xfId="0" applyFont="1" applyFill="1" applyBorder="1" applyAlignment="1">
      <alignment horizontal="right"/>
    </xf>
    <xf numFmtId="0" fontId="67" fillId="2" borderId="4" xfId="3" applyFont="1" applyFill="1" applyBorder="1" applyAlignment="1">
      <alignment horizontal="right" wrapText="1"/>
    </xf>
    <xf numFmtId="0" fontId="38" fillId="2" borderId="10" xfId="3" applyFont="1" applyFill="1" applyBorder="1" applyAlignment="1">
      <alignment horizontal="left" vertical="center" wrapText="1"/>
    </xf>
    <xf numFmtId="0" fontId="33" fillId="2" borderId="10" xfId="0" applyFont="1" applyFill="1" applyBorder="1"/>
    <xf numFmtId="0" fontId="38" fillId="2" borderId="6" xfId="3" applyFont="1" applyFill="1" applyBorder="1" applyAlignment="1">
      <alignment horizontal="left" wrapText="1"/>
    </xf>
    <xf numFmtId="0" fontId="38" fillId="2" borderId="6" xfId="3" applyFont="1" applyFill="1" applyBorder="1" applyAlignment="1">
      <alignment wrapText="1"/>
    </xf>
    <xf numFmtId="0" fontId="38" fillId="2" borderId="6" xfId="3" applyFont="1" applyFill="1" applyBorder="1" applyAlignment="1">
      <alignment horizontal="right" wrapText="1"/>
    </xf>
    <xf numFmtId="0" fontId="74" fillId="2" borderId="6" xfId="0" applyFont="1" applyFill="1" applyBorder="1"/>
    <xf numFmtId="0" fontId="14" fillId="2" borderId="4" xfId="0" applyFont="1" applyFill="1" applyBorder="1" applyAlignment="1">
      <alignment vertical="center" wrapText="1"/>
    </xf>
    <xf numFmtId="0" fontId="14" fillId="2" borderId="4" xfId="0" applyFont="1" applyFill="1" applyBorder="1" applyAlignment="1">
      <alignment horizontal="center" vertical="center" wrapText="1"/>
    </xf>
    <xf numFmtId="0" fontId="114" fillId="2" borderId="4" xfId="2" applyFont="1" applyFill="1" applyBorder="1" applyAlignment="1">
      <alignment vertical="center" wrapText="1"/>
    </xf>
    <xf numFmtId="0" fontId="42" fillId="2" borderId="4" xfId="3" applyFont="1" applyFill="1" applyBorder="1"/>
    <xf numFmtId="0" fontId="0" fillId="0" borderId="41" xfId="0" applyBorder="1" applyAlignment="1">
      <alignment vertical="top" wrapText="1"/>
    </xf>
    <xf numFmtId="0" fontId="0" fillId="0" borderId="42" xfId="0" applyBorder="1" applyAlignment="1">
      <alignment vertical="top" wrapText="1"/>
    </xf>
    <xf numFmtId="0" fontId="0" fillId="0" borderId="43" xfId="0" applyBorder="1" applyAlignment="1">
      <alignment vertical="top" wrapText="1"/>
    </xf>
    <xf numFmtId="0" fontId="20" fillId="2" borderId="0" xfId="0" applyFont="1" applyFill="1" applyAlignment="1">
      <alignment vertical="top"/>
    </xf>
    <xf numFmtId="0" fontId="78" fillId="2" borderId="3" xfId="0" applyFont="1" applyFill="1" applyBorder="1" applyAlignment="1">
      <alignment vertical="top" wrapText="1"/>
    </xf>
    <xf numFmtId="0" fontId="114" fillId="2" borderId="4" xfId="2" applyFont="1" applyFill="1" applyBorder="1" applyAlignment="1">
      <alignment horizontal="left" vertical="center"/>
    </xf>
    <xf numFmtId="0" fontId="114" fillId="2" borderId="3" xfId="3" applyFont="1" applyFill="1" applyBorder="1" applyAlignment="1">
      <alignment horizontal="left" vertical="center"/>
    </xf>
    <xf numFmtId="0" fontId="114" fillId="2" borderId="4" xfId="3" applyFont="1" applyFill="1" applyBorder="1" applyAlignment="1">
      <alignment horizontal="left" vertical="center"/>
    </xf>
    <xf numFmtId="0" fontId="138" fillId="2" borderId="4" xfId="2" applyFont="1" applyFill="1" applyBorder="1" applyAlignment="1">
      <alignment vertical="center" wrapText="1"/>
    </xf>
    <xf numFmtId="0" fontId="14" fillId="0" borderId="0" xfId="0" applyFont="1" applyAlignment="1">
      <alignment wrapText="1"/>
    </xf>
    <xf numFmtId="0" fontId="0" fillId="0" borderId="44" xfId="0" applyBorder="1" applyAlignment="1">
      <alignment vertical="top" wrapText="1"/>
    </xf>
    <xf numFmtId="0" fontId="0" fillId="0" borderId="0" xfId="0" applyAlignment="1">
      <alignment vertical="top" wrapText="1"/>
    </xf>
    <xf numFmtId="0" fontId="125" fillId="0" borderId="0" xfId="0" applyFont="1"/>
    <xf numFmtId="0" fontId="9" fillId="2" borderId="0" xfId="0" applyFont="1" applyFill="1" applyAlignment="1">
      <alignment horizontal="center" vertical="center" wrapText="1"/>
    </xf>
    <xf numFmtId="0" fontId="0" fillId="4" borderId="0" xfId="0" applyFill="1" applyAlignment="1">
      <alignment horizontal="left"/>
    </xf>
    <xf numFmtId="3" fontId="21" fillId="8" borderId="0" xfId="0" applyNumberFormat="1" applyFont="1" applyFill="1" applyAlignment="1">
      <alignment horizontal="left" vertical="center"/>
    </xf>
    <xf numFmtId="0" fontId="138" fillId="4" borderId="0" xfId="2" applyFont="1" applyFill="1" applyAlignment="1">
      <alignment vertical="center"/>
    </xf>
    <xf numFmtId="3" fontId="17" fillId="4" borderId="0" xfId="0" applyNumberFormat="1" applyFont="1" applyFill="1" applyAlignment="1">
      <alignment horizontal="left" vertical="center"/>
    </xf>
    <xf numFmtId="3" fontId="15" fillId="9" borderId="0" xfId="0" applyNumberFormat="1" applyFont="1" applyFill="1" applyAlignment="1">
      <alignment horizontal="left" vertical="center"/>
    </xf>
    <xf numFmtId="0" fontId="14" fillId="4" borderId="0" xfId="0" applyFont="1" applyFill="1" applyAlignment="1">
      <alignment horizontal="left"/>
    </xf>
    <xf numFmtId="3" fontId="15" fillId="9" borderId="0" xfId="3" applyNumberFormat="1" applyFont="1" applyFill="1" applyAlignment="1">
      <alignment horizontal="left" vertical="center"/>
    </xf>
    <xf numFmtId="3" fontId="19" fillId="7" borderId="0" xfId="0" applyNumberFormat="1" applyFont="1" applyFill="1" applyAlignment="1">
      <alignment horizontal="left" vertical="center"/>
    </xf>
    <xf numFmtId="3" fontId="15" fillId="6" borderId="0" xfId="3" applyNumberFormat="1" applyFont="1" applyFill="1" applyAlignment="1">
      <alignment horizontal="left" vertical="center"/>
    </xf>
    <xf numFmtId="0" fontId="10" fillId="3" borderId="0" xfId="1" applyFont="1" applyFill="1" applyBorder="1" applyAlignment="1">
      <alignment horizontal="center"/>
    </xf>
    <xf numFmtId="0" fontId="13" fillId="4" borderId="0" xfId="0" applyFont="1" applyFill="1" applyAlignment="1">
      <alignment horizontal="left"/>
    </xf>
    <xf numFmtId="0" fontId="15" fillId="5" borderId="0" xfId="0" applyFont="1" applyFill="1" applyAlignment="1">
      <alignment vertical="center"/>
    </xf>
    <xf numFmtId="0" fontId="29" fillId="4" borderId="0" xfId="0" applyFont="1" applyFill="1" applyAlignment="1">
      <alignment horizontal="left" vertical="top" wrapText="1"/>
    </xf>
    <xf numFmtId="0" fontId="18" fillId="4" borderId="0" xfId="0" applyFont="1" applyFill="1" applyAlignment="1">
      <alignment horizontal="left" vertical="top"/>
    </xf>
    <xf numFmtId="0" fontId="10" fillId="2" borderId="0" xfId="1" applyFont="1" applyFill="1" applyBorder="1" applyAlignment="1">
      <alignment horizontal="center"/>
    </xf>
    <xf numFmtId="0" fontId="22" fillId="2" borderId="0" xfId="0" applyFont="1" applyFill="1" applyAlignment="1">
      <alignment horizontal="left"/>
    </xf>
    <xf numFmtId="3" fontId="17" fillId="5" borderId="0" xfId="3" applyNumberFormat="1" applyFont="1" applyFill="1" applyAlignment="1">
      <alignment horizontal="left" vertical="center"/>
    </xf>
    <xf numFmtId="0" fontId="24" fillId="4" borderId="0" xfId="0" applyFont="1" applyFill="1" applyAlignment="1">
      <alignment horizontal="left" vertical="top" wrapText="1"/>
    </xf>
    <xf numFmtId="0" fontId="24" fillId="4" borderId="0" xfId="0" applyFont="1" applyFill="1" applyAlignment="1">
      <alignment horizontal="left" vertical="top"/>
    </xf>
    <xf numFmtId="0" fontId="0" fillId="4" borderId="0" xfId="0" applyFill="1" applyAlignment="1">
      <alignment horizontal="left" vertical="top"/>
    </xf>
    <xf numFmtId="0" fontId="52" fillId="2" borderId="0" xfId="3" applyFont="1" applyFill="1" applyAlignment="1">
      <alignment horizontal="left" wrapText="1"/>
    </xf>
    <xf numFmtId="0" fontId="54" fillId="2" borderId="0" xfId="3" applyFont="1" applyFill="1" applyAlignment="1">
      <alignment horizontal="left" wrapText="1"/>
    </xf>
    <xf numFmtId="0" fontId="0" fillId="2" borderId="0" xfId="0" applyFill="1" applyAlignment="1">
      <alignment horizontal="left" wrapText="1"/>
    </xf>
    <xf numFmtId="0" fontId="52" fillId="2" borderId="0" xfId="3" applyFont="1" applyFill="1" applyAlignment="1">
      <alignment horizontal="left" vertical="top" wrapText="1"/>
    </xf>
    <xf numFmtId="0" fontId="43" fillId="2" borderId="0" xfId="3" applyFont="1" applyFill="1" applyAlignment="1">
      <alignment horizontal="left" wrapText="1"/>
    </xf>
    <xf numFmtId="0" fontId="54" fillId="2" borderId="0" xfId="3" applyFont="1" applyFill="1" applyAlignment="1">
      <alignment horizontal="left" vertical="top" wrapText="1"/>
    </xf>
    <xf numFmtId="0" fontId="60" fillId="2" borderId="0" xfId="3" applyFont="1" applyFill="1" applyAlignment="1">
      <alignment horizontal="left" vertical="center" wrapText="1"/>
    </xf>
    <xf numFmtId="0" fontId="38" fillId="2" borderId="2" xfId="3" applyFont="1" applyFill="1" applyBorder="1" applyAlignment="1">
      <alignment horizontal="center"/>
    </xf>
    <xf numFmtId="0" fontId="48" fillId="2" borderId="0" xfId="3" applyFont="1" applyFill="1" applyAlignment="1">
      <alignment horizontal="center"/>
    </xf>
    <xf numFmtId="0" fontId="54" fillId="2" borderId="0" xfId="0" applyFont="1" applyFill="1" applyAlignment="1">
      <alignment wrapText="1"/>
    </xf>
    <xf numFmtId="0" fontId="65" fillId="2" borderId="0" xfId="1" applyFont="1" applyFill="1" applyBorder="1" applyAlignment="1">
      <alignment horizontal="left"/>
    </xf>
    <xf numFmtId="0" fontId="54" fillId="2" borderId="0" xfId="0" applyFont="1" applyFill="1" applyAlignment="1">
      <alignment horizontal="left" wrapText="1"/>
    </xf>
    <xf numFmtId="0" fontId="0" fillId="2" borderId="0" xfId="0" quotePrefix="1" applyFill="1" applyAlignment="1">
      <alignment horizontal="left" wrapText="1"/>
    </xf>
    <xf numFmtId="0" fontId="38" fillId="2" borderId="10" xfId="3" applyFont="1" applyFill="1" applyBorder="1" applyAlignment="1">
      <alignment horizontal="left" vertical="center" wrapText="1"/>
    </xf>
    <xf numFmtId="0" fontId="82" fillId="2" borderId="0" xfId="0" applyFont="1" applyFill="1" applyAlignment="1">
      <alignment horizontal="right" vertical="top"/>
    </xf>
    <xf numFmtId="0" fontId="54" fillId="2" borderId="0" xfId="0" applyFont="1" applyFill="1" applyAlignment="1">
      <alignment horizontal="left" vertical="center" wrapText="1"/>
    </xf>
    <xf numFmtId="0" fontId="1" fillId="2" borderId="0" xfId="0" applyFont="1" applyFill="1" applyAlignment="1">
      <alignment horizontal="left" vertical="top" wrapText="1"/>
    </xf>
    <xf numFmtId="0" fontId="76" fillId="2" borderId="0" xfId="0" applyFont="1" applyFill="1" applyAlignment="1">
      <alignment horizontal="left" vertical="top" wrapText="1"/>
    </xf>
    <xf numFmtId="0" fontId="0" fillId="2" borderId="0" xfId="0" applyFill="1" applyAlignment="1">
      <alignment horizontal="left" vertical="top" wrapText="1"/>
    </xf>
    <xf numFmtId="0" fontId="0" fillId="2" borderId="0" xfId="0" quotePrefix="1" applyFill="1" applyAlignment="1">
      <alignment horizontal="left" vertical="top" wrapText="1"/>
    </xf>
    <xf numFmtId="1" fontId="20" fillId="2" borderId="13" xfId="3" applyNumberFormat="1" applyFont="1" applyFill="1" applyBorder="1" applyAlignment="1">
      <alignment horizontal="center" vertical="center"/>
    </xf>
    <xf numFmtId="1" fontId="20" fillId="2" borderId="14" xfId="3" applyNumberFormat="1" applyFont="1" applyFill="1" applyBorder="1" applyAlignment="1">
      <alignment horizontal="center" vertical="center"/>
    </xf>
    <xf numFmtId="1" fontId="78" fillId="2" borderId="13" xfId="3" applyNumberFormat="1" applyFont="1" applyFill="1" applyBorder="1" applyAlignment="1">
      <alignment horizontal="center" vertical="center" wrapText="1"/>
    </xf>
    <xf numFmtId="1" fontId="20" fillId="2" borderId="13" xfId="3" applyNumberFormat="1" applyFont="1" applyFill="1" applyBorder="1" applyAlignment="1">
      <alignment horizontal="center" vertical="center" wrapText="1"/>
    </xf>
    <xf numFmtId="1" fontId="20" fillId="2" borderId="14" xfId="3" applyNumberFormat="1" applyFont="1" applyFill="1" applyBorder="1" applyAlignment="1">
      <alignment horizontal="center" vertical="center" wrapText="1"/>
    </xf>
    <xf numFmtId="2" fontId="20" fillId="2" borderId="4" xfId="3" applyNumberFormat="1" applyFont="1" applyFill="1" applyBorder="1" applyAlignment="1">
      <alignment horizontal="center" vertical="center" wrapText="1"/>
    </xf>
    <xf numFmtId="2" fontId="20" fillId="2" borderId="3" xfId="3" applyNumberFormat="1" applyFont="1" applyFill="1" applyBorder="1" applyAlignment="1">
      <alignment horizontal="center" vertical="center" wrapText="1"/>
    </xf>
    <xf numFmtId="1" fontId="20" fillId="2" borderId="4" xfId="3" applyNumberFormat="1" applyFont="1" applyFill="1" applyBorder="1" applyAlignment="1">
      <alignment horizontal="center" vertical="center" wrapText="1"/>
    </xf>
    <xf numFmtId="169" fontId="20" fillId="2" borderId="4" xfId="3" applyNumberFormat="1" applyFont="1" applyFill="1" applyBorder="1" applyAlignment="1">
      <alignment horizontal="center" vertical="center" wrapText="1"/>
    </xf>
    <xf numFmtId="0" fontId="45" fillId="2" borderId="0" xfId="3" applyFont="1" applyFill="1" applyAlignment="1">
      <alignment horizontal="center" vertical="center" wrapText="1"/>
    </xf>
    <xf numFmtId="0" fontId="45" fillId="2" borderId="2" xfId="3" applyFont="1" applyFill="1" applyBorder="1" applyAlignment="1">
      <alignment horizontal="center" vertical="center" wrapText="1"/>
    </xf>
    <xf numFmtId="1" fontId="20" fillId="2" borderId="3" xfId="3" applyNumberFormat="1" applyFont="1" applyFill="1" applyBorder="1" applyAlignment="1">
      <alignment horizontal="center" vertical="center" wrapText="1"/>
    </xf>
    <xf numFmtId="0" fontId="45" fillId="2" borderId="2" xfId="3" applyFont="1" applyFill="1" applyBorder="1" applyAlignment="1">
      <alignment horizontal="center" wrapText="1"/>
    </xf>
    <xf numFmtId="0" fontId="38" fillId="2" borderId="0" xfId="3" applyFont="1" applyFill="1" applyAlignment="1">
      <alignment horizontal="center" vertical="center" wrapText="1"/>
    </xf>
    <xf numFmtId="0" fontId="38" fillId="2" borderId="10" xfId="3" applyFont="1" applyFill="1" applyBorder="1" applyAlignment="1">
      <alignment horizontal="center" vertical="center" wrapText="1"/>
    </xf>
    <xf numFmtId="0" fontId="38" fillId="2" borderId="10" xfId="3" applyFont="1" applyFill="1" applyBorder="1" applyAlignment="1">
      <alignment horizontal="center" vertical="center"/>
    </xf>
    <xf numFmtId="0" fontId="20" fillId="2" borderId="13" xfId="3" applyFont="1" applyFill="1" applyBorder="1" applyAlignment="1">
      <alignment horizontal="left"/>
    </xf>
    <xf numFmtId="0" fontId="20" fillId="2" borderId="14" xfId="3" applyFont="1" applyFill="1" applyBorder="1" applyAlignment="1">
      <alignment horizontal="left"/>
    </xf>
    <xf numFmtId="0" fontId="78" fillId="2" borderId="13" xfId="3" applyFont="1" applyFill="1" applyBorder="1" applyAlignment="1">
      <alignment horizontal="left" wrapText="1"/>
    </xf>
    <xf numFmtId="0" fontId="20" fillId="2" borderId="14" xfId="3" applyFont="1" applyFill="1" applyBorder="1" applyAlignment="1">
      <alignment horizontal="left" wrapText="1"/>
    </xf>
    <xf numFmtId="0" fontId="45" fillId="0" borderId="0" xfId="3" applyFont="1" applyAlignment="1">
      <alignment horizontal="center" vertical="center" wrapText="1"/>
    </xf>
    <xf numFmtId="0" fontId="45" fillId="0" borderId="2" xfId="3" applyFont="1" applyBorder="1" applyAlignment="1">
      <alignment horizontal="center" vertical="center" wrapText="1"/>
    </xf>
    <xf numFmtId="0" fontId="10" fillId="2" borderId="0" xfId="1" applyFont="1" applyFill="1" applyBorder="1" applyAlignment="1">
      <alignment horizontal="left"/>
    </xf>
    <xf numFmtId="0" fontId="45" fillId="0" borderId="2" xfId="3" applyFont="1" applyBorder="1" applyAlignment="1">
      <alignment horizontal="center" wrapText="1"/>
    </xf>
    <xf numFmtId="0" fontId="83" fillId="2" borderId="0" xfId="0" applyFont="1" applyFill="1" applyAlignment="1">
      <alignment horizontal="left" wrapText="1"/>
    </xf>
    <xf numFmtId="0" fontId="20" fillId="2" borderId="3" xfId="0" applyFont="1" applyFill="1" applyBorder="1" applyAlignment="1">
      <alignment horizontal="right" wrapText="1"/>
    </xf>
    <xf numFmtId="0" fontId="29" fillId="2" borderId="0" xfId="3" applyFont="1" applyFill="1" applyAlignment="1">
      <alignment horizontal="left" wrapText="1"/>
    </xf>
    <xf numFmtId="0" fontId="45" fillId="2" borderId="16" xfId="3" applyFont="1" applyFill="1" applyBorder="1" applyAlignment="1">
      <alignment horizontal="right"/>
    </xf>
    <xf numFmtId="0" fontId="20" fillId="2" borderId="21" xfId="0" applyFont="1" applyFill="1" applyBorder="1" applyAlignment="1">
      <alignment horizontal="right" wrapText="1"/>
    </xf>
    <xf numFmtId="0" fontId="45" fillId="2" borderId="16" xfId="3" applyFont="1" applyFill="1" applyBorder="1" applyAlignment="1">
      <alignment horizontal="center" wrapText="1"/>
    </xf>
    <xf numFmtId="0" fontId="60" fillId="2" borderId="0" xfId="0" applyFont="1" applyFill="1" applyAlignment="1">
      <alignment horizontal="left" wrapText="1"/>
    </xf>
    <xf numFmtId="0" fontId="61" fillId="0" borderId="0" xfId="0" applyFont="1" applyAlignment="1">
      <alignment wrapText="1"/>
    </xf>
    <xf numFmtId="0" fontId="83" fillId="0" borderId="0" xfId="0" applyFont="1" applyAlignment="1">
      <alignment wrapText="1"/>
    </xf>
    <xf numFmtId="0" fontId="83" fillId="2" borderId="0" xfId="0" applyFont="1" applyFill="1" applyAlignment="1">
      <alignment horizontal="left" vertical="top" wrapText="1"/>
    </xf>
    <xf numFmtId="0" fontId="54" fillId="0" borderId="0" xfId="3" applyFont="1" applyAlignment="1">
      <alignment wrapText="1"/>
    </xf>
    <xf numFmtId="0" fontId="54" fillId="2" borderId="0" xfId="3" applyFont="1" applyFill="1" applyAlignment="1">
      <alignment wrapText="1"/>
    </xf>
    <xf numFmtId="0" fontId="60" fillId="2" borderId="0" xfId="3" applyFont="1" applyFill="1" applyAlignment="1">
      <alignment wrapText="1"/>
    </xf>
    <xf numFmtId="0" fontId="60" fillId="0" borderId="0" xfId="0" applyFont="1" applyAlignment="1">
      <alignment horizontal="left" wrapText="1"/>
    </xf>
    <xf numFmtId="0" fontId="54" fillId="2" borderId="33" xfId="3" applyFont="1" applyFill="1" applyBorder="1" applyAlignment="1">
      <alignment horizontal="left" wrapText="1"/>
    </xf>
    <xf numFmtId="0" fontId="54" fillId="2" borderId="0" xfId="0" applyFont="1" applyFill="1" applyAlignment="1">
      <alignment horizontal="center" wrapText="1"/>
    </xf>
    <xf numFmtId="0" fontId="54" fillId="2" borderId="0" xfId="0" applyFont="1" applyFill="1" applyAlignment="1">
      <alignment horizontal="left" vertical="top" wrapText="1" readingOrder="1"/>
    </xf>
    <xf numFmtId="0" fontId="20" fillId="2" borderId="4" xfId="3" applyFont="1" applyFill="1" applyBorder="1" applyAlignment="1">
      <alignment horizontal="left"/>
    </xf>
    <xf numFmtId="0" fontId="60" fillId="2" borderId="0" xfId="3" applyFont="1" applyFill="1"/>
    <xf numFmtId="0" fontId="54" fillId="2" borderId="0" xfId="3" applyFont="1" applyFill="1"/>
    <xf numFmtId="0" fontId="48" fillId="2" borderId="0" xfId="3" applyFont="1" applyFill="1" applyAlignment="1">
      <alignment horizontal="center" wrapText="1"/>
    </xf>
    <xf numFmtId="0" fontId="20" fillId="2" borderId="3" xfId="3" applyFont="1" applyFill="1" applyBorder="1" applyAlignment="1">
      <alignment horizontal="left" wrapText="1"/>
    </xf>
    <xf numFmtId="3" fontId="20" fillId="2" borderId="28" xfId="3" applyNumberFormat="1" applyFont="1" applyFill="1" applyBorder="1" applyAlignment="1">
      <alignment horizontal="left" vertical="center"/>
    </xf>
    <xf numFmtId="0" fontId="20" fillId="2" borderId="4" xfId="3" applyFont="1" applyFill="1" applyBorder="1" applyAlignment="1">
      <alignment horizontal="left" vertical="center" wrapText="1"/>
    </xf>
    <xf numFmtId="0" fontId="78" fillId="2" borderId="3" xfId="3" applyFont="1" applyFill="1" applyBorder="1" applyAlignment="1">
      <alignment horizontal="left" vertical="center"/>
    </xf>
    <xf numFmtId="0" fontId="20" fillId="2" borderId="3" xfId="3" applyFont="1" applyFill="1" applyBorder="1" applyAlignment="1">
      <alignment horizontal="left" vertical="center"/>
    </xf>
    <xf numFmtId="0" fontId="52" fillId="2" borderId="0" xfId="0" applyFont="1" applyFill="1" applyAlignment="1">
      <alignment wrapText="1" readingOrder="1"/>
    </xf>
    <xf numFmtId="0" fontId="20" fillId="2" borderId="28" xfId="3" applyFont="1" applyFill="1" applyBorder="1" applyAlignment="1">
      <alignment horizontal="left"/>
    </xf>
    <xf numFmtId="0" fontId="83" fillId="2" borderId="0" xfId="0" applyFont="1" applyFill="1" applyAlignment="1">
      <alignment horizontal="left"/>
    </xf>
    <xf numFmtId="0" fontId="38" fillId="2" borderId="2" xfId="3" applyFont="1" applyFill="1" applyBorder="1" applyAlignment="1">
      <alignment horizontal="center" wrapText="1"/>
    </xf>
    <xf numFmtId="0" fontId="38" fillId="2" borderId="2" xfId="0" applyFont="1" applyFill="1" applyBorder="1" applyAlignment="1">
      <alignment horizontal="center" wrapText="1"/>
    </xf>
    <xf numFmtId="0" fontId="38" fillId="0" borderId="2" xfId="3" applyFont="1" applyBorder="1" applyAlignment="1">
      <alignment horizontal="left" vertical="center" wrapText="1"/>
    </xf>
    <xf numFmtId="0" fontId="20" fillId="2" borderId="28" xfId="3" applyFont="1" applyFill="1" applyBorder="1" applyAlignment="1">
      <alignment horizontal="left" vertical="center"/>
    </xf>
    <xf numFmtId="0" fontId="20" fillId="2" borderId="3" xfId="3" applyFont="1" applyFill="1" applyBorder="1" applyAlignment="1">
      <alignment horizontal="left" vertical="center" wrapText="1"/>
    </xf>
    <xf numFmtId="0" fontId="42" fillId="2" borderId="9" xfId="3" applyFont="1" applyFill="1" applyBorder="1" applyAlignment="1">
      <alignment horizontal="center" wrapText="1"/>
    </xf>
    <xf numFmtId="0" fontId="54" fillId="2" borderId="0" xfId="0" applyFont="1" applyFill="1" applyAlignment="1">
      <alignment horizontal="left"/>
    </xf>
    <xf numFmtId="0" fontId="20" fillId="2" borderId="0" xfId="0" applyFont="1" applyFill="1" applyAlignment="1">
      <alignment horizontal="left"/>
    </xf>
    <xf numFmtId="0" fontId="53" fillId="2" borderId="0" xfId="3" applyFont="1" applyFill="1" applyAlignment="1">
      <alignment horizontal="left" wrapText="1"/>
    </xf>
    <xf numFmtId="0" fontId="60" fillId="2" borderId="0" xfId="3" applyFont="1" applyFill="1" applyAlignment="1">
      <alignment horizontal="left" wrapText="1"/>
    </xf>
    <xf numFmtId="0" fontId="53" fillId="2" borderId="0" xfId="0" applyFont="1" applyFill="1" applyAlignment="1">
      <alignment wrapText="1"/>
    </xf>
    <xf numFmtId="0" fontId="45" fillId="2" borderId="0" xfId="0" applyFont="1" applyFill="1" applyAlignment="1">
      <alignment horizontal="left" vertical="center" wrapText="1"/>
    </xf>
    <xf numFmtId="0" fontId="45" fillId="2" borderId="3" xfId="0" applyFont="1" applyFill="1" applyBorder="1" applyAlignment="1">
      <alignment horizontal="left" vertical="center" wrapText="1"/>
    </xf>
    <xf numFmtId="0" fontId="14" fillId="2" borderId="0" xfId="0" applyFont="1" applyFill="1" applyAlignment="1">
      <alignment horizontal="left" vertical="top" wrapText="1"/>
    </xf>
    <xf numFmtId="0" fontId="14" fillId="2" borderId="3" xfId="0" applyFont="1" applyFill="1" applyBorder="1" applyAlignment="1">
      <alignment horizontal="left" vertical="top" wrapText="1"/>
    </xf>
    <xf numFmtId="0" fontId="14" fillId="2" borderId="0" xfId="0" applyFont="1" applyFill="1" applyAlignment="1">
      <alignment horizontal="center" vertical="top" wrapText="1"/>
    </xf>
    <xf numFmtId="0" fontId="14" fillId="2" borderId="3" xfId="0" applyFont="1" applyFill="1" applyBorder="1" applyAlignment="1">
      <alignment horizontal="center" vertical="top" wrapText="1"/>
    </xf>
    <xf numFmtId="0" fontId="114" fillId="2" borderId="0" xfId="2" applyFont="1" applyFill="1" applyBorder="1" applyAlignment="1">
      <alignment horizontal="left" vertical="top" wrapText="1"/>
    </xf>
    <xf numFmtId="0" fontId="114" fillId="2" borderId="3" xfId="2" applyFont="1" applyFill="1" applyBorder="1" applyAlignment="1">
      <alignment horizontal="left" vertical="top" wrapText="1"/>
    </xf>
    <xf numFmtId="0" fontId="2" fillId="2" borderId="0" xfId="1" applyFill="1" applyBorder="1" applyAlignment="1">
      <alignment horizontal="left"/>
    </xf>
    <xf numFmtId="0" fontId="17" fillId="5" borderId="16" xfId="0" applyFont="1" applyFill="1" applyBorder="1" applyAlignment="1">
      <alignment horizontal="left" vertical="center" wrapText="1"/>
    </xf>
    <xf numFmtId="0" fontId="14" fillId="2" borderId="34" xfId="0" applyFont="1" applyFill="1" applyBorder="1" applyAlignment="1">
      <alignment horizontal="left" vertical="center" wrapText="1"/>
    </xf>
    <xf numFmtId="0" fontId="45" fillId="2" borderId="34" xfId="0" applyFont="1" applyFill="1" applyBorder="1" applyAlignment="1">
      <alignment horizontal="left" vertical="center" wrapText="1"/>
    </xf>
    <xf numFmtId="0" fontId="14" fillId="2" borderId="36" xfId="0" applyFont="1" applyFill="1" applyBorder="1" applyAlignment="1">
      <alignment horizontal="left" vertical="top" wrapText="1"/>
    </xf>
    <xf numFmtId="0" fontId="20" fillId="2" borderId="36" xfId="0" applyFont="1" applyFill="1" applyBorder="1" applyAlignment="1">
      <alignment horizontal="left" vertical="top" wrapText="1"/>
    </xf>
    <xf numFmtId="0" fontId="45" fillId="4" borderId="36" xfId="0" applyFont="1" applyFill="1" applyBorder="1" applyAlignment="1">
      <alignment horizontal="left" vertical="top" wrapText="1"/>
    </xf>
    <xf numFmtId="0" fontId="103" fillId="4" borderId="36" xfId="0" applyFont="1" applyFill="1" applyBorder="1" applyAlignment="1">
      <alignment horizontal="left" vertical="top" wrapText="1"/>
    </xf>
    <xf numFmtId="0" fontId="17" fillId="5" borderId="36" xfId="0" applyFont="1" applyFill="1" applyBorder="1" applyAlignment="1">
      <alignment horizontal="left" vertical="center"/>
    </xf>
    <xf numFmtId="0" fontId="17" fillId="9" borderId="36" xfId="0" applyFont="1" applyFill="1" applyBorder="1" applyAlignment="1">
      <alignment horizontal="left" vertical="center"/>
    </xf>
    <xf numFmtId="0" fontId="20" fillId="2" borderId="37" xfId="0" applyFont="1" applyFill="1" applyBorder="1" applyAlignment="1">
      <alignment horizontal="left" vertical="top" wrapText="1"/>
    </xf>
    <xf numFmtId="0" fontId="20" fillId="2" borderId="0" xfId="0" applyFont="1" applyFill="1" applyAlignment="1">
      <alignment horizontal="left" vertical="top" wrapText="1"/>
    </xf>
    <xf numFmtId="0" fontId="20" fillId="2" borderId="35" xfId="0" applyFont="1" applyFill="1" applyBorder="1" applyAlignment="1">
      <alignment horizontal="left" vertical="top" wrapText="1"/>
    </xf>
    <xf numFmtId="0" fontId="103" fillId="2" borderId="36" xfId="0" applyFont="1" applyFill="1" applyBorder="1" applyAlignment="1">
      <alignment horizontal="left" vertical="top" wrapText="1"/>
    </xf>
    <xf numFmtId="0" fontId="20" fillId="2" borderId="38" xfId="0" applyFont="1" applyFill="1" applyBorder="1" applyAlignment="1">
      <alignment horizontal="left" vertical="top" wrapText="1"/>
    </xf>
    <xf numFmtId="0" fontId="14" fillId="2" borderId="38" xfId="0" applyFont="1" applyFill="1" applyBorder="1" applyAlignment="1">
      <alignment horizontal="left" vertical="top" wrapText="1"/>
    </xf>
    <xf numFmtId="0" fontId="119" fillId="2" borderId="37" xfId="0" applyFont="1" applyFill="1" applyBorder="1" applyAlignment="1">
      <alignment horizontal="left" vertical="top" wrapText="1"/>
    </xf>
    <xf numFmtId="0" fontId="119" fillId="2" borderId="35" xfId="0" applyFont="1" applyFill="1" applyBorder="1" applyAlignment="1">
      <alignment horizontal="left" vertical="top" wrapText="1"/>
    </xf>
    <xf numFmtId="0" fontId="14" fillId="2" borderId="37" xfId="0" applyFont="1" applyFill="1" applyBorder="1" applyAlignment="1">
      <alignment horizontal="center" vertical="top" wrapText="1"/>
    </xf>
    <xf numFmtId="0" fontId="14" fillId="2" borderId="35" xfId="0" applyFont="1" applyFill="1" applyBorder="1" applyAlignment="1">
      <alignment horizontal="center" vertical="top" wrapText="1"/>
    </xf>
    <xf numFmtId="0" fontId="17" fillId="2" borderId="36" xfId="0" applyFont="1" applyFill="1" applyBorder="1" applyAlignment="1">
      <alignment horizontal="left" vertical="center"/>
    </xf>
    <xf numFmtId="0" fontId="14" fillId="2" borderId="36" xfId="0" applyFont="1" applyFill="1" applyBorder="1" applyAlignment="1">
      <alignment vertical="top" wrapText="1"/>
    </xf>
    <xf numFmtId="0" fontId="14" fillId="2" borderId="36" xfId="0" applyFont="1" applyFill="1" applyBorder="1" applyAlignment="1">
      <alignment vertical="top"/>
    </xf>
    <xf numFmtId="0" fontId="20" fillId="2" borderId="36" xfId="0" applyFont="1" applyFill="1" applyBorder="1" applyAlignment="1">
      <alignment vertical="top" wrapText="1"/>
    </xf>
    <xf numFmtId="0" fontId="90" fillId="2" borderId="37" xfId="0" applyFont="1" applyFill="1" applyBorder="1" applyAlignment="1">
      <alignment horizontal="center" vertical="top" wrapText="1"/>
    </xf>
    <xf numFmtId="0" fontId="90" fillId="2" borderId="35" xfId="0" applyFont="1" applyFill="1" applyBorder="1" applyAlignment="1">
      <alignment horizontal="center" vertical="top" wrapText="1"/>
    </xf>
    <xf numFmtId="0" fontId="14" fillId="2" borderId="37" xfId="0" applyFont="1" applyFill="1" applyBorder="1" applyAlignment="1">
      <alignment horizontal="left" vertical="top" wrapText="1"/>
    </xf>
    <xf numFmtId="0" fontId="14" fillId="2" borderId="35" xfId="0" applyFont="1" applyFill="1" applyBorder="1" applyAlignment="1">
      <alignment horizontal="left" vertical="top" wrapText="1"/>
    </xf>
    <xf numFmtId="0" fontId="90" fillId="2" borderId="37" xfId="0" applyFont="1" applyFill="1" applyBorder="1" applyAlignment="1">
      <alignment horizontal="left" vertical="top" wrapText="1"/>
    </xf>
    <xf numFmtId="0" fontId="90" fillId="2" borderId="35" xfId="0" applyFont="1" applyFill="1" applyBorder="1" applyAlignment="1">
      <alignment horizontal="left" vertical="top" wrapText="1"/>
    </xf>
    <xf numFmtId="0" fontId="90" fillId="2" borderId="0" xfId="0" applyFont="1" applyFill="1" applyAlignment="1">
      <alignment horizontal="left" vertical="top" wrapText="1"/>
    </xf>
    <xf numFmtId="0" fontId="90" fillId="2" borderId="36" xfId="0" applyFont="1" applyFill="1" applyBorder="1" applyAlignment="1">
      <alignment horizontal="left" vertical="top" wrapText="1"/>
    </xf>
    <xf numFmtId="0" fontId="14" fillId="2" borderId="37" xfId="0" quotePrefix="1" applyFont="1" applyFill="1" applyBorder="1" applyAlignment="1">
      <alignment horizontal="left" vertical="top" wrapText="1"/>
    </xf>
    <xf numFmtId="0" fontId="14" fillId="2" borderId="0" xfId="0" applyFont="1" applyFill="1" applyAlignment="1">
      <alignment horizontal="center" vertical="center" wrapText="1"/>
    </xf>
    <xf numFmtId="0" fontId="14" fillId="2" borderId="35" xfId="0" applyFont="1" applyFill="1" applyBorder="1" applyAlignment="1">
      <alignment horizontal="center" vertical="center" wrapText="1"/>
    </xf>
    <xf numFmtId="0" fontId="14" fillId="0" borderId="37" xfId="0" applyFont="1" applyBorder="1" applyAlignment="1">
      <alignment horizontal="left" vertical="top" wrapText="1"/>
    </xf>
    <xf numFmtId="0" fontId="14" fillId="0" borderId="0" xfId="0" applyFont="1" applyAlignment="1">
      <alignment horizontal="left" vertical="top"/>
    </xf>
    <xf numFmtId="0" fontId="14" fillId="0" borderId="35" xfId="0" applyFont="1" applyBorder="1" applyAlignment="1">
      <alignment horizontal="left" vertical="top"/>
    </xf>
    <xf numFmtId="0" fontId="14" fillId="2" borderId="37" xfId="0" applyFont="1" applyFill="1" applyBorder="1" applyAlignment="1">
      <alignment vertical="top" wrapText="1"/>
    </xf>
    <xf numFmtId="0" fontId="14" fillId="2" borderId="0" xfId="0" applyFont="1" applyFill="1" applyAlignment="1">
      <alignment vertical="top" wrapText="1"/>
    </xf>
    <xf numFmtId="0" fontId="14" fillId="2" borderId="35" xfId="0" applyFont="1" applyFill="1" applyBorder="1" applyAlignment="1">
      <alignment vertical="top" wrapText="1"/>
    </xf>
    <xf numFmtId="0" fontId="17" fillId="5" borderId="37" xfId="0" applyFont="1" applyFill="1" applyBorder="1" applyAlignment="1">
      <alignment horizontal="left" vertical="center"/>
    </xf>
    <xf numFmtId="0" fontId="103" fillId="4" borderId="35" xfId="0" applyFont="1" applyFill="1" applyBorder="1" applyAlignment="1">
      <alignment horizontal="left" vertical="top" wrapText="1"/>
    </xf>
    <xf numFmtId="0" fontId="119" fillId="2" borderId="0" xfId="0" applyFont="1" applyFill="1" applyAlignment="1">
      <alignment horizontal="left" vertical="top" wrapText="1"/>
    </xf>
    <xf numFmtId="0" fontId="78" fillId="2" borderId="37" xfId="0" applyFont="1" applyFill="1" applyBorder="1" applyAlignment="1">
      <alignment horizontal="left" vertical="top" wrapText="1"/>
    </xf>
    <xf numFmtId="0" fontId="10" fillId="2" borderId="0" xfId="1" applyFont="1" applyFill="1" applyBorder="1" applyAlignment="1">
      <alignment horizontal="center" vertical="top"/>
    </xf>
    <xf numFmtId="0" fontId="34" fillId="2" borderId="0" xfId="0" applyFont="1" applyFill="1"/>
    <xf numFmtId="49" fontId="88" fillId="2" borderId="0" xfId="0" applyNumberFormat="1" applyFont="1" applyFill="1" applyProtection="1">
      <protection locked="0"/>
    </xf>
    <xf numFmtId="0" fontId="45" fillId="2" borderId="16" xfId="0" applyFont="1" applyFill="1" applyBorder="1" applyAlignment="1">
      <alignment horizontal="left" wrapText="1"/>
    </xf>
    <xf numFmtId="0" fontId="17" fillId="5" borderId="35" xfId="0" applyFont="1" applyFill="1" applyBorder="1" applyAlignment="1">
      <alignment vertical="center"/>
    </xf>
    <xf numFmtId="0" fontId="45" fillId="4" borderId="36" xfId="0" applyFont="1" applyFill="1" applyBorder="1" applyAlignment="1">
      <alignment horizontal="left" vertical="top"/>
    </xf>
    <xf numFmtId="0" fontId="41" fillId="0" borderId="37" xfId="0" applyFont="1" applyBorder="1" applyAlignment="1">
      <alignment horizontal="left" vertical="top"/>
    </xf>
    <xf numFmtId="0" fontId="41" fillId="0" borderId="37" xfId="0" applyFont="1" applyBorder="1" applyAlignment="1">
      <alignment horizontal="left" vertical="top" wrapText="1"/>
    </xf>
    <xf numFmtId="0" fontId="14" fillId="0" borderId="0" xfId="0" applyFont="1" applyAlignment="1">
      <alignment horizontal="left" vertical="top" wrapText="1"/>
    </xf>
    <xf numFmtId="0" fontId="14" fillId="0" borderId="35" xfId="0" applyFont="1" applyBorder="1" applyAlignment="1">
      <alignment horizontal="left" vertical="top" wrapText="1"/>
    </xf>
    <xf numFmtId="3" fontId="17" fillId="10" borderId="37" xfId="3" applyNumberFormat="1" applyFont="1" applyFill="1" applyBorder="1" applyAlignment="1">
      <alignment horizontal="left" vertical="center"/>
    </xf>
    <xf numFmtId="0" fontId="41" fillId="0" borderId="0" xfId="0" applyFont="1" applyAlignment="1">
      <alignment horizontal="left" vertical="top"/>
    </xf>
    <xf numFmtId="0" fontId="41" fillId="0" borderId="13" xfId="0" applyFont="1" applyBorder="1" applyAlignment="1">
      <alignment horizontal="left" vertical="top"/>
    </xf>
    <xf numFmtId="0" fontId="41" fillId="0" borderId="3" xfId="0" applyFont="1" applyBorder="1" applyAlignment="1">
      <alignment horizontal="left" vertical="top"/>
    </xf>
    <xf numFmtId="3" fontId="17" fillId="10" borderId="35" xfId="3" applyNumberFormat="1" applyFont="1" applyFill="1" applyBorder="1" applyAlignment="1">
      <alignment horizontal="left" vertical="center"/>
    </xf>
    <xf numFmtId="0" fontId="125" fillId="0" borderId="0" xfId="0" applyFont="1"/>
    <xf numFmtId="3" fontId="17" fillId="10" borderId="0" xfId="3" applyNumberFormat="1" applyFont="1" applyFill="1" applyAlignment="1">
      <alignment horizontal="left" vertical="center"/>
    </xf>
    <xf numFmtId="0" fontId="45" fillId="4" borderId="0" xfId="0" applyFont="1" applyFill="1" applyAlignment="1">
      <alignment horizontal="left" vertical="top"/>
    </xf>
    <xf numFmtId="0" fontId="75" fillId="4" borderId="40" xfId="0" applyFont="1" applyFill="1" applyBorder="1" applyAlignment="1">
      <alignment horizontal="left" vertical="center" wrapText="1"/>
    </xf>
    <xf numFmtId="0" fontId="6" fillId="5" borderId="40" xfId="0" applyFont="1" applyFill="1" applyBorder="1" applyAlignment="1">
      <alignment horizontal="left" vertical="center" wrapText="1"/>
    </xf>
    <xf numFmtId="0" fontId="6" fillId="5" borderId="40" xfId="0" applyFont="1" applyFill="1" applyBorder="1" applyAlignment="1">
      <alignment horizontal="left" vertical="center"/>
    </xf>
    <xf numFmtId="0" fontId="103" fillId="4" borderId="40" xfId="0" applyFont="1" applyFill="1" applyBorder="1" applyAlignment="1">
      <alignment vertical="center" wrapText="1"/>
    </xf>
    <xf numFmtId="0" fontId="0" fillId="0" borderId="41" xfId="0" applyBorder="1" applyAlignment="1">
      <alignment horizontal="center" vertical="top" wrapText="1"/>
    </xf>
    <xf numFmtId="0" fontId="0" fillId="0" borderId="42" xfId="0" applyBorder="1" applyAlignment="1">
      <alignment horizontal="center" vertical="top" wrapText="1"/>
    </xf>
    <xf numFmtId="0" fontId="0" fillId="0" borderId="43" xfId="0" applyBorder="1" applyAlignment="1">
      <alignment horizontal="center" vertical="top" wrapText="1"/>
    </xf>
    <xf numFmtId="0" fontId="129" fillId="0" borderId="40" xfId="0" applyFont="1" applyBorder="1" applyAlignment="1">
      <alignment horizontal="left" vertical="center"/>
    </xf>
    <xf numFmtId="0" fontId="0" fillId="0" borderId="40" xfId="0" applyBorder="1" applyAlignment="1">
      <alignment horizontal="left" vertical="top" wrapText="1"/>
    </xf>
    <xf numFmtId="0" fontId="76" fillId="0" borderId="40" xfId="0" applyFont="1" applyBorder="1" applyAlignment="1">
      <alignment horizontal="left" vertical="top" wrapText="1"/>
    </xf>
    <xf numFmtId="0" fontId="129" fillId="0" borderId="40" xfId="0" applyFont="1" applyBorder="1" applyAlignment="1">
      <alignment horizontal="left" vertical="center" wrapText="1"/>
    </xf>
    <xf numFmtId="0" fontId="0" fillId="0" borderId="40" xfId="0" applyBorder="1" applyAlignment="1">
      <alignment vertical="top" wrapText="1"/>
    </xf>
    <xf numFmtId="0" fontId="2" fillId="2" borderId="0" xfId="1" applyFill="1" applyBorder="1" applyAlignment="1">
      <alignment horizontal="left" vertical="center"/>
    </xf>
    <xf numFmtId="0" fontId="138" fillId="2" borderId="0" xfId="2" applyFont="1" applyFill="1" applyAlignment="1">
      <alignment horizontal="left" vertical="center"/>
    </xf>
    <xf numFmtId="0" fontId="0" fillId="0" borderId="40" xfId="0" applyBorder="1" applyAlignment="1">
      <alignment horizontal="center" vertical="top" wrapText="1"/>
    </xf>
    <xf numFmtId="0" fontId="78" fillId="2" borderId="13" xfId="0" applyFont="1" applyFill="1" applyBorder="1" applyAlignment="1">
      <alignment vertical="center" wrapText="1"/>
    </xf>
    <xf numFmtId="0" fontId="78" fillId="2" borderId="0" xfId="0" applyFont="1" applyFill="1" applyAlignment="1">
      <alignment vertical="center" wrapText="1"/>
    </xf>
    <xf numFmtId="0" fontId="78" fillId="2" borderId="3" xfId="0" applyFont="1" applyFill="1" applyBorder="1" applyAlignment="1">
      <alignment vertical="center" wrapText="1"/>
    </xf>
    <xf numFmtId="0" fontId="137" fillId="2" borderId="0" xfId="0" applyFont="1" applyFill="1" applyAlignment="1">
      <alignment horizontal="left" vertical="center" wrapText="1"/>
    </xf>
    <xf numFmtId="0" fontId="10" fillId="0" borderId="0" xfId="1" applyFont="1" applyBorder="1" applyAlignment="1">
      <alignment horizontal="left"/>
    </xf>
    <xf numFmtId="0" fontId="140" fillId="0" borderId="0" xfId="0" applyFont="1"/>
    <xf numFmtId="0" fontId="70" fillId="0" borderId="0" xfId="0" applyFont="1"/>
    <xf numFmtId="0" fontId="17" fillId="10" borderId="16" xfId="0" applyFont="1" applyFill="1" applyBorder="1"/>
    <xf numFmtId="0" fontId="5" fillId="0" borderId="0" xfId="0" applyFont="1"/>
    <xf numFmtId="0" fontId="141" fillId="0" borderId="0" xfId="0" applyFont="1"/>
    <xf numFmtId="0" fontId="78" fillId="0" borderId="35" xfId="0" applyFont="1" applyBorder="1" applyAlignment="1">
      <alignment vertical="top" wrapText="1"/>
    </xf>
    <xf numFmtId="0" fontId="78" fillId="0" borderId="35" xfId="0" applyFont="1" applyBorder="1" applyAlignment="1">
      <alignment vertical="top" wrapText="1"/>
    </xf>
    <xf numFmtId="0" fontId="20" fillId="0" borderId="37" xfId="0" applyFont="1" applyBorder="1" applyAlignment="1">
      <alignment vertical="top"/>
    </xf>
    <xf numFmtId="0" fontId="78" fillId="0" borderId="36" xfId="0" applyFont="1" applyBorder="1" applyAlignment="1">
      <alignment vertical="top" wrapText="1"/>
    </xf>
    <xf numFmtId="0" fontId="20" fillId="0" borderId="0" xfId="0" applyFont="1" applyAlignment="1">
      <alignment vertical="top"/>
    </xf>
    <xf numFmtId="0" fontId="78" fillId="0" borderId="36" xfId="0" applyFont="1" applyBorder="1" applyAlignment="1">
      <alignment vertical="top" wrapText="1"/>
    </xf>
    <xf numFmtId="0" fontId="90" fillId="0" borderId="36" xfId="0" applyFont="1" applyBorder="1" applyAlignment="1">
      <alignment vertical="top" wrapText="1"/>
    </xf>
    <xf numFmtId="0" fontId="14" fillId="0" borderId="37" xfId="0" applyFont="1" applyBorder="1" applyAlignment="1">
      <alignment vertical="top"/>
    </xf>
    <xf numFmtId="0" fontId="14" fillId="0" borderId="0" xfId="0" applyFont="1" applyAlignment="1">
      <alignment vertical="top"/>
    </xf>
    <xf numFmtId="0" fontId="78" fillId="2" borderId="0" xfId="0" applyFont="1" applyFill="1" applyAlignment="1">
      <alignment vertical="top" wrapText="1"/>
    </xf>
    <xf numFmtId="0" fontId="14" fillId="0" borderId="35" xfId="0" applyFont="1" applyBorder="1" applyAlignment="1">
      <alignment vertical="top"/>
    </xf>
    <xf numFmtId="0" fontId="14" fillId="0" borderId="37" xfId="0" applyFont="1" applyBorder="1" applyAlignment="1">
      <alignment vertical="top"/>
    </xf>
    <xf numFmtId="0" fontId="14" fillId="0" borderId="35" xfId="0" applyFont="1" applyBorder="1" applyAlignment="1">
      <alignment vertical="top"/>
    </xf>
    <xf numFmtId="0" fontId="90" fillId="0" borderId="36" xfId="0" applyFont="1" applyBorder="1" applyAlignment="1">
      <alignment vertical="top" wrapText="1"/>
    </xf>
    <xf numFmtId="0" fontId="52" fillId="0" borderId="36" xfId="0" applyFont="1" applyBorder="1" applyAlignment="1">
      <alignment horizontal="left" vertical="top" wrapText="1"/>
    </xf>
    <xf numFmtId="0" fontId="14" fillId="0" borderId="36" xfId="0" applyFont="1" applyBorder="1" applyAlignment="1">
      <alignment horizontal="left" vertical="top" wrapText="1"/>
    </xf>
    <xf numFmtId="0" fontId="139" fillId="0" borderId="0" xfId="2" applyFont="1" applyAlignment="1">
      <alignment horizontal="left" wrapText="1"/>
    </xf>
    <xf numFmtId="0" fontId="92" fillId="2" borderId="0" xfId="2" applyFont="1" applyFill="1" applyAlignment="1">
      <alignment horizontal="left" vertical="top" wrapText="1"/>
    </xf>
  </cellXfs>
  <cellStyles count="6">
    <cellStyle name="Comma 2" xfId="4" xr:uid="{C3DF393C-F305-4748-8486-2751A3E2180B}"/>
    <cellStyle name="Heading 1" xfId="1" builtinId="16"/>
    <cellStyle name="Hyperlink" xfId="2" builtinId="8"/>
    <cellStyle name="Normal" xfId="0" builtinId="0"/>
    <cellStyle name="Normal 3" xfId="3" xr:uid="{C7827A1D-5AF9-4CD4-9FB7-803368CE351E}"/>
    <cellStyle name="Percent 2" xfId="5" xr:uid="{E6869572-E992-401E-9FD1-EA5A16DAC566}"/>
  </cellStyles>
  <dxfs count="0"/>
  <tableStyles count="0" defaultTableStyle="TableStyleMedium2" defaultPivotStyle="PivotStyleLight16"/>
  <colors>
    <mruColors>
      <color rgb="FF006BDE"/>
      <color rgb="FFE2F6FD"/>
      <color rgb="FF1D164C"/>
      <color rgb="FF3798FF"/>
      <color rgb="FFB3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1</xdr:col>
      <xdr:colOff>123825</xdr:colOff>
      <xdr:row>19</xdr:row>
      <xdr:rowOff>28575</xdr:rowOff>
    </xdr:from>
    <xdr:to>
      <xdr:col>11</xdr:col>
      <xdr:colOff>0</xdr:colOff>
      <xdr:row>39</xdr:row>
      <xdr:rowOff>9525</xdr:rowOff>
    </xdr:to>
    <xdr:sp macro="" textlink="">
      <xdr:nvSpPr>
        <xdr:cNvPr id="2" name="TextBox 1">
          <a:extLst>
            <a:ext uri="{FF2B5EF4-FFF2-40B4-BE49-F238E27FC236}">
              <a16:creationId xmlns:a16="http://schemas.microsoft.com/office/drawing/2014/main" id="{00000000-0008-0000-0000-000002000000}"/>
            </a:ext>
            <a:ext uri="{147F2762-F138-4A5C-976F-8EAC2B608ADB}">
              <a16:predDERef xmlns:a16="http://schemas.microsoft.com/office/drawing/2014/main" pred="{00000000-0008-0000-0000-000002000000}"/>
            </a:ext>
          </a:extLst>
        </xdr:cNvPr>
        <xdr:cNvSpPr txBox="1"/>
      </xdr:nvSpPr>
      <xdr:spPr>
        <a:xfrm>
          <a:off x="854075" y="4721225"/>
          <a:ext cx="7213600" cy="3409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200" b="0" i="0" u="none" strike="noStrike" kern="0" cap="none" spc="0" normalizeH="0" baseline="0" noProof="0">
              <a:ln>
                <a:noFill/>
              </a:ln>
              <a:solidFill>
                <a:prstClr val="white"/>
              </a:solidFill>
              <a:effectLst/>
              <a:uLnTx/>
              <a:uFillTx/>
              <a:latin typeface="Aeonik" panose="020B0503030300000000" pitchFamily="34" charset="0"/>
              <a:ea typeface="Verdana" panose="020B0604030504040204" pitchFamily="34" charset="0"/>
              <a:cs typeface="Verdana" panose="020B0604030504040204" pitchFamily="34" charset="0"/>
            </a:rPr>
            <a:t>This data and frameworks pack summarises our progress on key ESG metrics for financial year 2024. It also incorporates our Global Reporting Initiative Standards content index, United Nations Principles of Responsible Banking self-assessment index, United Nations Guiding Principles Reporting Framework index and United Nations Sustainable Development Goals alignment table. It accompanies our 2024 ESG Supplement and forms part of our Annual Reporting suite.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200" b="0" i="0" u="none" strike="noStrike" kern="0" cap="none" spc="0" normalizeH="0" baseline="0" noProof="0">
            <a:ln>
              <a:noFill/>
            </a:ln>
            <a:solidFill>
              <a:prstClr val="white"/>
            </a:solidFill>
            <a:effectLst/>
            <a:uLnTx/>
            <a:uFillTx/>
            <a:latin typeface="Aeonik" panose="020B0503030300000000"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200" b="0" i="0" u="none" strike="noStrike" kern="0" cap="none" spc="0" normalizeH="0" baseline="0" noProof="0">
              <a:ln>
                <a:noFill/>
              </a:ln>
              <a:solidFill>
                <a:prstClr val="white"/>
              </a:solidFill>
              <a:effectLst/>
              <a:uLnTx/>
              <a:uFillTx/>
              <a:latin typeface="Aeonik" panose="020B0503030300000000" pitchFamily="34" charset="0"/>
              <a:ea typeface="Verdana" panose="020B0604030504040204" pitchFamily="34" charset="0"/>
              <a:cs typeface="Verdana" panose="020B0604030504040204" pitchFamily="34" charset="0"/>
            </a:rPr>
            <a:t>The pack covers all ANZ Group Holdings Ltd (ANZ) operations worldwide over which, unless otherwise stated, we have control for the financial year commencing on 1 October 2023 and ending 30 September 2024. Monetary amounts are reported in Australian dollars, unless otherwise stated. </a:t>
          </a:r>
          <a:endParaRPr kumimoji="0" lang="en-AU" sz="1400" b="0" i="0" u="none" strike="noStrike" kern="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prstClr val="white"/>
            </a:solidFill>
            <a:effectLst/>
            <a:uLnTx/>
            <a:uFillTx/>
            <a:latin typeface="Aeonik" panose="020B0503030300000000"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white"/>
              </a:solidFill>
              <a:effectLst/>
              <a:uLnTx/>
              <a:uFillTx/>
              <a:latin typeface="Aeonik" panose="020B0503030300000000" pitchFamily="34" charset="0"/>
              <a:ea typeface="Verdana" panose="020B0604030504040204" pitchFamily="34" charset="0"/>
              <a:cs typeface="Verdana" panose="020B0604030504040204" pitchFamily="34" charset="0"/>
            </a:rPr>
            <a:t>Where data is still maturing and may only be for a part of our operations, the data boundary will be noted. Monetary amounts in this document are reported in Australian dollars, unless otherwise stated.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prstClr val="white"/>
            </a:solidFill>
            <a:effectLst/>
            <a:uLnTx/>
            <a:uFillTx/>
            <a:latin typeface="Aeonik" panose="020B0503030300000000"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white"/>
              </a:solidFill>
              <a:effectLst/>
              <a:uLnTx/>
              <a:uFillTx/>
              <a:latin typeface="Aeonik" panose="020B0503030300000000" pitchFamily="34" charset="0"/>
              <a:ea typeface="Verdana" panose="020B0604030504040204" pitchFamily="34" charset="0"/>
              <a:cs typeface="Verdana" panose="020B0604030504040204" pitchFamily="34" charset="0"/>
            </a:rPr>
            <a:t>On 31 July 2024, the Group acquired 100% of the shares in SBGH Limited, the immediate holding</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white"/>
              </a:solidFill>
              <a:effectLst/>
              <a:uLnTx/>
              <a:uFillTx/>
              <a:latin typeface="Aeonik" panose="020B0503030300000000" pitchFamily="34" charset="0"/>
              <a:ea typeface="Verdana" panose="020B0604030504040204" pitchFamily="34" charset="0"/>
              <a:cs typeface="Verdana" panose="020B0604030504040204" pitchFamily="34" charset="0"/>
            </a:rPr>
            <a:t>company of Suncorp Bank. The ESG performance reported for the year ending 30 September 2024 does not include Suncorp Bank for the period since ownership, unless otherwise stated. Disclosures and data relating to Suncorp Bank will be included in our 2025 reporting.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prstClr val="white"/>
            </a:solidFill>
            <a:effectLst/>
            <a:uLnTx/>
            <a:uFillTx/>
            <a:latin typeface="Aeonik" panose="020B0503030300000000"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200" b="0" i="0" u="none" strike="noStrike" kern="0" cap="none" spc="0" normalizeH="0" baseline="0" noProof="0">
              <a:ln>
                <a:noFill/>
              </a:ln>
              <a:solidFill>
                <a:prstClr val="white"/>
              </a:solidFill>
              <a:effectLst/>
              <a:uLnTx/>
              <a:uFillTx/>
              <a:latin typeface="Aeonik" panose="020B0503030300000000" pitchFamily="34" charset="0"/>
              <a:ea typeface="Verdana" panose="020B0604030504040204" pitchFamily="34" charset="0"/>
              <a:cs typeface="Verdana" panose="020B0604030504040204" pitchFamily="34" charset="0"/>
            </a:rPr>
            <a:t>KPMG has provided limited assurance over the contents of this data pack. A copy of KPMG’s independent limited assurance report is on the "KPMG" tab of this document.</a:t>
          </a:r>
        </a:p>
        <a:p>
          <a:endParaRPr lang="en-GB" sz="1100">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360925</xdr:colOff>
      <xdr:row>0</xdr:row>
      <xdr:rowOff>0</xdr:rowOff>
    </xdr:from>
    <xdr:to>
      <xdr:col>17</xdr:col>
      <xdr:colOff>409364</xdr:colOff>
      <xdr:row>43</xdr:row>
      <xdr:rowOff>38100</xdr:rowOff>
    </xdr:to>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0925" y="0"/>
          <a:ext cx="12519839" cy="8848725"/>
        </a:xfrm>
        <a:prstGeom prst="rect">
          <a:avLst/>
        </a:prstGeom>
      </xdr:spPr>
    </xdr:pic>
    <xdr:clientData/>
  </xdr:twoCellAnchor>
  <xdr:twoCellAnchor>
    <xdr:from>
      <xdr:col>1</xdr:col>
      <xdr:colOff>130810</xdr:colOff>
      <xdr:row>19</xdr:row>
      <xdr:rowOff>21590</xdr:rowOff>
    </xdr:from>
    <xdr:to>
      <xdr:col>11</xdr:col>
      <xdr:colOff>0</xdr:colOff>
      <xdr:row>41</xdr:row>
      <xdr:rowOff>95250</xdr:rowOff>
    </xdr:to>
    <xdr:sp macro="" textlink="">
      <xdr:nvSpPr>
        <xdr:cNvPr id="4" name="TextBox 2">
          <a:extLst>
            <a:ext uri="{FF2B5EF4-FFF2-40B4-BE49-F238E27FC236}">
              <a16:creationId xmlns:a16="http://schemas.microsoft.com/office/drawing/2014/main" id="{00000000-0008-0000-0000-000004000000}"/>
            </a:ext>
          </a:extLst>
        </xdr:cNvPr>
        <xdr:cNvSpPr txBox="1"/>
      </xdr:nvSpPr>
      <xdr:spPr>
        <a:xfrm>
          <a:off x="864235" y="4717415"/>
          <a:ext cx="7203440" cy="3845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200" b="0" i="0" u="none" strike="noStrike" kern="0" cap="none" spc="0" normalizeH="0" baseline="0" noProof="0">
              <a:ln>
                <a:noFill/>
              </a:ln>
              <a:solidFill>
                <a:prstClr val="white"/>
              </a:solidFill>
              <a:effectLst/>
              <a:uLnTx/>
              <a:uFillTx/>
              <a:latin typeface="Aeonik" panose="020B0503030300000000" pitchFamily="34" charset="0"/>
              <a:ea typeface="Verdana" panose="020B0604030504040204" pitchFamily="34" charset="0"/>
              <a:cs typeface="Verdana" panose="020B0604030504040204" pitchFamily="34" charset="0"/>
            </a:rPr>
            <a:t>This data and frameworks pack summarises our progress on key ESG metrics for financial year 2024. It also incorporates our Global Reporting Initiative Standards content index, United Nations Principles of Responsible Banking Self-Assessment index, United Nations Guiding Principles Reporting Framework index and United Nations Sustainable Development Goals alignment table. It accompanies our 2024 ESG Supplement and forms part of our Annual Reporting suite.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200" b="0" i="0" u="none" strike="noStrike" kern="0" cap="none" spc="0" normalizeH="0" baseline="0" noProof="0">
            <a:ln>
              <a:noFill/>
            </a:ln>
            <a:solidFill>
              <a:prstClr val="white"/>
            </a:solidFill>
            <a:effectLst/>
            <a:uLnTx/>
            <a:uFillTx/>
            <a:latin typeface="Aeonik" panose="020B0503030300000000"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200" b="0" i="0" u="none" strike="noStrike" kern="0" cap="none" spc="0" normalizeH="0" baseline="0" noProof="0">
              <a:ln>
                <a:noFill/>
              </a:ln>
              <a:solidFill>
                <a:prstClr val="white"/>
              </a:solidFill>
              <a:effectLst/>
              <a:uLnTx/>
              <a:uFillTx/>
              <a:latin typeface="Aeonik" panose="020B0503030300000000" pitchFamily="34" charset="0"/>
              <a:ea typeface="Verdana" panose="020B0604030504040204" pitchFamily="34" charset="0"/>
              <a:cs typeface="Verdana" panose="020B0604030504040204" pitchFamily="34" charset="0"/>
            </a:rPr>
            <a:t>The pack covers all ANZ Group Holdings Limited (ANZ) operations worldwide over which, unless otherwise stated, we have control for the financial year commencing on 1 October 2023 and ending 30 September 2024.  </a:t>
          </a:r>
          <a:endParaRPr kumimoji="0" lang="en-AU" sz="1400" b="0" i="0" u="none" strike="noStrike" kern="0" cap="none" spc="0" normalizeH="0" baseline="0" noProof="0">
            <a:ln>
              <a:noFill/>
            </a:ln>
            <a:solidFill>
              <a:prstClr val="white"/>
            </a:solidFill>
            <a:effectLst/>
            <a:uLnTx/>
            <a:uFillTx/>
            <a:latin typeface="Verdana" panose="020B0604030504040204"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prstClr val="white"/>
            </a:solidFill>
            <a:effectLst/>
            <a:uLnTx/>
            <a:uFillTx/>
            <a:latin typeface="Aeonik" panose="020B0503030300000000"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white"/>
              </a:solidFill>
              <a:effectLst/>
              <a:uLnTx/>
              <a:uFillTx/>
              <a:latin typeface="Aeonik" panose="020B0503030300000000" pitchFamily="34" charset="0"/>
              <a:ea typeface="Verdana" panose="020B0604030504040204" pitchFamily="34" charset="0"/>
              <a:cs typeface="Verdana" panose="020B0604030504040204" pitchFamily="34" charset="0"/>
            </a:rPr>
            <a:t>Where data is still maturing and may only be for a part of our operations, the data boundary will be noted. Monetary amounts in this document are reported in Australian dollars, unless otherwise stated.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prstClr val="white"/>
            </a:solidFill>
            <a:effectLst/>
            <a:uLnTx/>
            <a:uFillTx/>
            <a:latin typeface="Aeonik" panose="020B0503030300000000"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white"/>
              </a:solidFill>
              <a:effectLst/>
              <a:uLnTx/>
              <a:uFillTx/>
              <a:latin typeface="Aeonik" panose="020B0503030300000000" pitchFamily="34" charset="0"/>
              <a:ea typeface="Verdana" panose="020B0604030504040204" pitchFamily="34" charset="0"/>
              <a:cs typeface="Verdana" panose="020B0604030504040204" pitchFamily="34" charset="0"/>
            </a:rPr>
            <a:t>On 31 July 2024, the Group acquired 100% of the shares in SBGH Limited, the immediate holding</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white"/>
              </a:solidFill>
              <a:effectLst/>
              <a:uLnTx/>
              <a:uFillTx/>
              <a:latin typeface="Aeonik" panose="020B0503030300000000" pitchFamily="34" charset="0"/>
              <a:ea typeface="Verdana" panose="020B0604030504040204" pitchFamily="34" charset="0"/>
              <a:cs typeface="Verdana" panose="020B0604030504040204" pitchFamily="34" charset="0"/>
            </a:rPr>
            <a:t>company of Suncorp Bank. The ESG performance reported for the year ending 30 September 2024 does not include Suncorp Bank for the period since ownership, unless otherwise stated. Disclosures and data relating to Suncorp Bank will be included in our 2025 reporting.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prstClr val="white"/>
            </a:solidFill>
            <a:effectLst/>
            <a:uLnTx/>
            <a:uFillTx/>
            <a:latin typeface="Aeonik" panose="020B0503030300000000"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200" b="0" i="0" u="none" strike="noStrike" kern="0" cap="none" spc="0" normalizeH="0" baseline="0" noProof="0">
              <a:ln>
                <a:noFill/>
              </a:ln>
              <a:solidFill>
                <a:prstClr val="white"/>
              </a:solidFill>
              <a:effectLst/>
              <a:uLnTx/>
              <a:uFillTx/>
              <a:latin typeface="Aeonik" panose="020B0503030300000000" pitchFamily="34" charset="0"/>
              <a:ea typeface="Verdana" panose="020B0604030504040204" pitchFamily="34" charset="0"/>
              <a:cs typeface="Verdana" panose="020B0604030504040204" pitchFamily="34" charset="0"/>
            </a:rPr>
            <a:t>KPMG has provided limited assurance over the contents of this data pack. </a:t>
          </a:r>
          <a:endParaRPr lang="en-GB" sz="1100">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240</xdr:row>
          <xdr:rowOff>0</xdr:rowOff>
        </xdr:from>
        <xdr:to>
          <xdr:col>9</xdr:col>
          <xdr:colOff>571500</xdr:colOff>
          <xdr:row>241</xdr:row>
          <xdr:rowOff>9525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240</xdr:row>
          <xdr:rowOff>0</xdr:rowOff>
        </xdr:from>
        <xdr:to>
          <xdr:col>9</xdr:col>
          <xdr:colOff>571500</xdr:colOff>
          <xdr:row>241</xdr:row>
          <xdr:rowOff>9525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12627</xdr:colOff>
      <xdr:row>0</xdr:row>
      <xdr:rowOff>0</xdr:rowOff>
    </xdr:from>
    <xdr:to>
      <xdr:col>8</xdr:col>
      <xdr:colOff>362023</xdr:colOff>
      <xdr:row>1</xdr:row>
      <xdr:rowOff>9051</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452" y="0"/>
          <a:ext cx="10201421" cy="1202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406546</xdr:colOff>
      <xdr:row>1</xdr:row>
      <xdr:rowOff>10956</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0236346" cy="1201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4</xdr:col>
      <xdr:colOff>3416596</xdr:colOff>
      <xdr:row>1</xdr:row>
      <xdr:rowOff>46990</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00026" y="0"/>
          <a:ext cx="11284245" cy="1351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4</xdr:col>
      <xdr:colOff>3204020</xdr:colOff>
      <xdr:row>1</xdr:row>
      <xdr:rowOff>4606</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28625" y="0"/>
          <a:ext cx="10183940" cy="1197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400050</xdr:colOff>
      <xdr:row>0</xdr:row>
      <xdr:rowOff>9525</xdr:rowOff>
    </xdr:from>
    <xdr:to>
      <xdr:col>3</xdr:col>
      <xdr:colOff>1715</xdr:colOff>
      <xdr:row>1</xdr:row>
      <xdr:rowOff>19846</xdr:rowOff>
    </xdr:to>
    <xdr:pic>
      <xdr:nvPicPr>
        <xdr:cNvPr id="2" name="Picture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00050" y="6350"/>
          <a:ext cx="10183940" cy="1200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4080320</xdr:colOff>
      <xdr:row>1</xdr:row>
      <xdr:rowOff>3336</xdr:rowOff>
    </xdr:to>
    <xdr:pic>
      <xdr:nvPicPr>
        <xdr:cNvPr id="2" name="Picture 1">
          <a:extLst>
            <a:ext uri="{FF2B5EF4-FFF2-40B4-BE49-F238E27FC236}">
              <a16:creationId xmlns:a16="http://schemas.microsoft.com/office/drawing/2014/main" id="{2673056E-1115-48B8-BEA6-CADB177217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9740075" cy="11977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4</xdr:col>
      <xdr:colOff>4451496</xdr:colOff>
      <xdr:row>1</xdr:row>
      <xdr:rowOff>33181</xdr:rowOff>
    </xdr:to>
    <xdr:pic>
      <xdr:nvPicPr>
        <xdr:cNvPr id="2" name="Picture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15925" y="0"/>
          <a:ext cx="10080136" cy="1221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22411</xdr:colOff>
      <xdr:row>0</xdr:row>
      <xdr:rowOff>0</xdr:rowOff>
    </xdr:from>
    <xdr:to>
      <xdr:col>3</xdr:col>
      <xdr:colOff>967</xdr:colOff>
      <xdr:row>1</xdr:row>
      <xdr:rowOff>2066</xdr:rowOff>
    </xdr:to>
    <xdr:pic>
      <xdr:nvPicPr>
        <xdr:cNvPr id="2" name="Picture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87586" y="0"/>
          <a:ext cx="10186181" cy="1211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219856</xdr:colOff>
      <xdr:row>1</xdr:row>
      <xdr:rowOff>19211</xdr:rowOff>
    </xdr:to>
    <xdr:pic>
      <xdr:nvPicPr>
        <xdr:cNvPr id="2" name="Picture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0198881" cy="1209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187389</xdr:colOff>
      <xdr:row>1</xdr:row>
      <xdr:rowOff>1043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0112439" cy="1191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10252</xdr:colOff>
      <xdr:row>1</xdr:row>
      <xdr:rowOff>20481</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0257882" cy="1207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126457</xdr:colOff>
      <xdr:row>1</xdr:row>
      <xdr:rowOff>16671</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0242007" cy="1207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1317717</xdr:colOff>
      <xdr:row>1</xdr:row>
      <xdr:rowOff>19846</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0229307" cy="1206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497932</xdr:colOff>
      <xdr:row>1</xdr:row>
      <xdr:rowOff>16036</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0251532" cy="1206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600144</xdr:colOff>
      <xdr:row>1</xdr:row>
      <xdr:rowOff>30006</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0323264" cy="1211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522415</xdr:colOff>
      <xdr:row>1</xdr:row>
      <xdr:rowOff>10956</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0256965" cy="1201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380802</xdr:colOff>
      <xdr:row>1</xdr:row>
      <xdr:rowOff>7781</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0210602" cy="1198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Nigel Yoong" id="{9BED5517-DC0C-44F6-918D-8E84DC30B695}" userId="S::Nigel.Yoong@anz.com::39738816-d0e3-445b-bab8-9be26a3f64fd"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7" dT="2024-10-30T21:28:13.82" personId="{9BED5517-DC0C-44F6-918D-8E84DC30B695}" id="{BB95C8EC-338A-4A30-A091-CF79D2D37A8B}">
    <text>Added new footnote 4 and re-sequenced all the other footnotes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oleObject" Target="../embeddings/oleObject2.bin"/><Relationship Id="rId5" Type="http://schemas.openxmlformats.org/officeDocument/2006/relationships/image" Target="../media/image10.emf"/><Relationship Id="rId4" Type="http://schemas.openxmlformats.org/officeDocument/2006/relationships/oleObject" Target="../embeddings/oleObject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s://www.anz.com/shareholder/centre/about/corporate-governance/" TargetMode="External"/><Relationship Id="rId13" Type="http://schemas.openxmlformats.org/officeDocument/2006/relationships/hyperlink" Target="https://www.anz.com.au/content/dam/anzcomau/about-us/anz-2023-modern-slavery-statement.pdf" TargetMode="External"/><Relationship Id="rId18" Type="http://schemas.openxmlformats.org/officeDocument/2006/relationships/hyperlink" Target="https://www.anz.com.au/about-us/esg/reporting/" TargetMode="External"/><Relationship Id="rId26" Type="http://schemas.openxmlformats.org/officeDocument/2006/relationships/drawing" Target="../drawings/drawing12.xml"/><Relationship Id="rId3" Type="http://schemas.openxmlformats.org/officeDocument/2006/relationships/hyperlink" Target="https://www.anz.com/shareholder/centre/about/corporate-governance/" TargetMode="External"/><Relationship Id="rId21" Type="http://schemas.openxmlformats.org/officeDocument/2006/relationships/hyperlink" Target="https://www.anz.com.au/support/contact-us/customer-support-line/" TargetMode="External"/><Relationship Id="rId7" Type="http://schemas.openxmlformats.org/officeDocument/2006/relationships/hyperlink" Target="https://www.anz.com/shareholder/centre/about/corporate-governance/" TargetMode="External"/><Relationship Id="rId12" Type="http://schemas.openxmlformats.org/officeDocument/2006/relationships/hyperlink" Target="https://www.anz.com.au/about-us/esg/policies-practices/sustainable-procurement/" TargetMode="External"/><Relationship Id="rId17" Type="http://schemas.openxmlformats.org/officeDocument/2006/relationships/hyperlink" Target="https://www.anz.com.au/about-us/esg/environmental-sustainability/environmental-footprint/" TargetMode="External"/><Relationship Id="rId25" Type="http://schemas.openxmlformats.org/officeDocument/2006/relationships/hyperlink" Target="https://www.anz.co.nz/business/contact-business-specialists/maori-business/" TargetMode="External"/><Relationship Id="rId2" Type="http://schemas.openxmlformats.org/officeDocument/2006/relationships/hyperlink" Target="https://www.anz.com/shareholder/centre/about/corporate-governance/" TargetMode="External"/><Relationship Id="rId16" Type="http://schemas.openxmlformats.org/officeDocument/2006/relationships/hyperlink" Target="https://www.anz.com.au/about-us/esg/policies-practices/equator-principles/" TargetMode="External"/><Relationship Id="rId20" Type="http://schemas.openxmlformats.org/officeDocument/2006/relationships/hyperlink" Target="https://www.anz.com.au/business/indigenous-banking/" TargetMode="External"/><Relationship Id="rId1" Type="http://schemas.openxmlformats.org/officeDocument/2006/relationships/hyperlink" Target="https://www.anz.com/shareholder/centre/about/corporate-governance/" TargetMode="External"/><Relationship Id="rId6" Type="http://schemas.openxmlformats.org/officeDocument/2006/relationships/hyperlink" Target="https://www.anz.com/shareholder/centre/about/corporate-governance/" TargetMode="External"/><Relationship Id="rId11" Type="http://schemas.openxmlformats.org/officeDocument/2006/relationships/hyperlink" Target="https://www.anz.com.au/about-us/esg/fair-responsible-banking/culture-conduct/" TargetMode="External"/><Relationship Id="rId24" Type="http://schemas.openxmlformats.org/officeDocument/2006/relationships/hyperlink" Target="https://www.anz.co.nz/about-us/corporate-responsibility/maori-strategy/" TargetMode="External"/><Relationship Id="rId5" Type="http://schemas.openxmlformats.org/officeDocument/2006/relationships/hyperlink" Target="https://www.anz.com/shareholder/centre/about/corporate-governance/" TargetMode="External"/><Relationship Id="rId15" Type="http://schemas.openxmlformats.org/officeDocument/2006/relationships/hyperlink" Target="https://www.anz.com.au/about-us/esg/policies-practices/social-and-environmental-risk-management/" TargetMode="External"/><Relationship Id="rId23" Type="http://schemas.openxmlformats.org/officeDocument/2006/relationships/hyperlink" Target="https://www.anz.com.au/careers/programs/aboriginal-and-torres-strait-islander-opportunities/" TargetMode="External"/><Relationship Id="rId10" Type="http://schemas.openxmlformats.org/officeDocument/2006/relationships/hyperlink" Target="https://www.anz.com.au/privacy/centre/" TargetMode="External"/><Relationship Id="rId19" Type="http://schemas.openxmlformats.org/officeDocument/2006/relationships/hyperlink" Target="https://www.anz.com.au/about-us/esg/policies-practices/equator-principles/" TargetMode="External"/><Relationship Id="rId4" Type="http://schemas.openxmlformats.org/officeDocument/2006/relationships/hyperlink" Target="https://www.anz.com/shareholder/centre/about/corporate-governance/" TargetMode="External"/><Relationship Id="rId9" Type="http://schemas.openxmlformats.org/officeDocument/2006/relationships/hyperlink" Target="https://www.anz.com/shareholder/centre/about/corporate-governance/" TargetMode="External"/><Relationship Id="rId14" Type="http://schemas.openxmlformats.org/officeDocument/2006/relationships/hyperlink" Target="https://www.anz.com.au/security/" TargetMode="External"/><Relationship Id="rId22" Type="http://schemas.openxmlformats.org/officeDocument/2006/relationships/hyperlink" Target="https://www.anz.com.au/about-us/esg/workplace-participation-diversity/indigenous-australians/"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2.bin"/><Relationship Id="rId1" Type="http://schemas.openxmlformats.org/officeDocument/2006/relationships/hyperlink" Target="https://yourir.info/resources/4d216b570d08af30/announcements/anz.asx/3A633821/ANZ_2023_Annual_General_Meeting_Results.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anz.com.au/about-us/esg-priorities/fair-responsible-banking/responsible-business-lending/" TargetMode="External"/><Relationship Id="rId13" Type="http://schemas.openxmlformats.org/officeDocument/2006/relationships/hyperlink" Target="https://www.anz.com.au/about-us/esg/fair-responsible-banking/human-rights/" TargetMode="External"/><Relationship Id="rId18" Type="http://schemas.openxmlformats.org/officeDocument/2006/relationships/hyperlink" Target="https://www.anz.com.au/about-us/esg-priorities/fair-responsible-banking/human-rights/" TargetMode="External"/><Relationship Id="rId26" Type="http://schemas.openxmlformats.org/officeDocument/2006/relationships/hyperlink" Target="https://www.anz.com.au/about-us/esg-priorities/fair-responsible-banking/responsible-business-lending/" TargetMode="External"/><Relationship Id="rId3" Type="http://schemas.openxmlformats.org/officeDocument/2006/relationships/hyperlink" Target="https://www.anz.com.au/about-us/esg-priorities/fair-responsible-banking/human-rights/" TargetMode="External"/><Relationship Id="rId21" Type="http://schemas.openxmlformats.org/officeDocument/2006/relationships/hyperlink" Target="https://www.anz.com.au/support/contact-us/complaints/" TargetMode="External"/><Relationship Id="rId34" Type="http://schemas.openxmlformats.org/officeDocument/2006/relationships/drawing" Target="../drawings/drawing14.xml"/><Relationship Id="rId7" Type="http://schemas.openxmlformats.org/officeDocument/2006/relationships/hyperlink" Target="https://www.anz.com.au/about-us/esg-priorities/fair-responsible-banking/human-rights/" TargetMode="External"/><Relationship Id="rId12" Type="http://schemas.openxmlformats.org/officeDocument/2006/relationships/hyperlink" Target="https://www.anz.com/shareholder/centre/about/corporate-governance/" TargetMode="External"/><Relationship Id="rId17" Type="http://schemas.openxmlformats.org/officeDocument/2006/relationships/hyperlink" Target="https://www.anz.com.au/about-us/esg-priorities/fair-responsible-banking/human-rights/" TargetMode="External"/><Relationship Id="rId25" Type="http://schemas.openxmlformats.org/officeDocument/2006/relationships/hyperlink" Target="https://www.anz.com/shareholder/centre/about/corporate-governance/" TargetMode="External"/><Relationship Id="rId33" Type="http://schemas.openxmlformats.org/officeDocument/2006/relationships/printerSettings" Target="../printerSettings/printerSettings13.bin"/><Relationship Id="rId2" Type="http://schemas.openxmlformats.org/officeDocument/2006/relationships/hyperlink" Target="https://www.anz.com.au/about-us/esg-priorities/fair-responsible-banking/human-rights/" TargetMode="External"/><Relationship Id="rId16" Type="http://schemas.openxmlformats.org/officeDocument/2006/relationships/hyperlink" Target="https://www.anz.com.au/about-us/esg-priorities/fair-responsible-banking/human-rights/" TargetMode="External"/><Relationship Id="rId20" Type="http://schemas.openxmlformats.org/officeDocument/2006/relationships/hyperlink" Target="https://www.anz.com.au/about-us/esg-priorities/fair-responsible-banking/human-rights/" TargetMode="External"/><Relationship Id="rId29" Type="http://schemas.openxmlformats.org/officeDocument/2006/relationships/hyperlink" Target="https://www.anz.com.au/about-us/esg-priorities/fair-responsible-banking/human-rights/" TargetMode="External"/><Relationship Id="rId1" Type="http://schemas.openxmlformats.org/officeDocument/2006/relationships/hyperlink" Target="https://www.anz.com.au/about-us/esg-priorities/fair-responsible-banking/human-rights/" TargetMode="External"/><Relationship Id="rId6" Type="http://schemas.openxmlformats.org/officeDocument/2006/relationships/hyperlink" Target="https://www.anz.com.au/about-us/esg-priorities/fair-responsible-banking/human-rights/" TargetMode="External"/><Relationship Id="rId11" Type="http://schemas.openxmlformats.org/officeDocument/2006/relationships/hyperlink" Target="https://www.anz.com/shareholder/centre/about/corporate-governance/" TargetMode="External"/><Relationship Id="rId24" Type="http://schemas.openxmlformats.org/officeDocument/2006/relationships/hyperlink" Target="https://www.anz.com.au/about-us/esg/policies-practices/sustainable-procurement/" TargetMode="External"/><Relationship Id="rId32" Type="http://schemas.openxmlformats.org/officeDocument/2006/relationships/hyperlink" Target="https://www.anz.com.au/about-us/esg-priorities/fair-responsible-banking/human-rights/" TargetMode="External"/><Relationship Id="rId5" Type="http://schemas.openxmlformats.org/officeDocument/2006/relationships/hyperlink" Target="https://www.anz.com.au/about-us/esg-priorities/fair-responsible-banking/human-rights/" TargetMode="External"/><Relationship Id="rId15" Type="http://schemas.openxmlformats.org/officeDocument/2006/relationships/hyperlink" Target="https://www.anz.com.au/about-us/esg-priorities/fair-responsible-banking/human-rights/" TargetMode="External"/><Relationship Id="rId23" Type="http://schemas.openxmlformats.org/officeDocument/2006/relationships/hyperlink" Target="https://www.anz.com.au/about-us/esg/environmental-sustainability/climate-change/" TargetMode="External"/><Relationship Id="rId28" Type="http://schemas.openxmlformats.org/officeDocument/2006/relationships/hyperlink" Target="https://www.anz.com.au/about-us/esg-priorities/fair-responsible-banking/human-rights/" TargetMode="External"/><Relationship Id="rId10" Type="http://schemas.openxmlformats.org/officeDocument/2006/relationships/hyperlink" Target="https://www.anz.com/shareholder/centre/about/corporate-governance/" TargetMode="External"/><Relationship Id="rId19" Type="http://schemas.openxmlformats.org/officeDocument/2006/relationships/hyperlink" Target="https://www.anz.com/shareholder/centre/about/corporate-governance/" TargetMode="External"/><Relationship Id="rId31" Type="http://schemas.openxmlformats.org/officeDocument/2006/relationships/hyperlink" Target="https://www.anz.com.au/about-us/esg/policies-practices/" TargetMode="External"/><Relationship Id="rId4" Type="http://schemas.openxmlformats.org/officeDocument/2006/relationships/hyperlink" Target="https://www.anz.com.au/about-us/esg-priorities/fair-responsible-banking/human-rights/" TargetMode="External"/><Relationship Id="rId9" Type="http://schemas.openxmlformats.org/officeDocument/2006/relationships/hyperlink" Target="https://www.anz.com/shareholder/centre/about/corporate-governance/" TargetMode="External"/><Relationship Id="rId14" Type="http://schemas.openxmlformats.org/officeDocument/2006/relationships/hyperlink" Target="https://www.anz.com.au/about-us/esg-priorities/fair-responsible-banking/human-rights/" TargetMode="External"/><Relationship Id="rId22" Type="http://schemas.openxmlformats.org/officeDocument/2006/relationships/hyperlink" Target="https://www.anz.com.au/about-us/esg/fair-responsible-banking/human-rights/" TargetMode="External"/><Relationship Id="rId27" Type="http://schemas.openxmlformats.org/officeDocument/2006/relationships/hyperlink" Target="https://www.anz.com.au/about-us/esg/policies-practices/responsible-business-lending/" TargetMode="External"/><Relationship Id="rId30" Type="http://schemas.openxmlformats.org/officeDocument/2006/relationships/hyperlink" Target="https://www.anz.com.au/about-us/esg/fair-responsible-banking/human-rights/"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hyperlink" Target="https://www.anz.com.au/about-us/esg/environmental-sustainability/climate-change/" TargetMode="External"/><Relationship Id="rId2" Type="http://schemas.openxmlformats.org/officeDocument/2006/relationships/hyperlink" Target="https://www.anz.com.au/about-us/esg/environmental-sustainability/climate-change/" TargetMode="External"/><Relationship Id="rId1" Type="http://schemas.openxmlformats.org/officeDocument/2006/relationships/hyperlink" Target="https://www.anz.com.au/about-us/esg/environmental-sustainability/climate-change/" TargetMode="External"/><Relationship Id="rId6" Type="http://schemas.openxmlformats.org/officeDocument/2006/relationships/drawing" Target="../drawings/drawing16.xml"/><Relationship Id="rId5" Type="http://schemas.openxmlformats.org/officeDocument/2006/relationships/printerSettings" Target="../printerSettings/printerSettings15.bin"/><Relationship Id="rId4" Type="http://schemas.openxmlformats.org/officeDocument/2006/relationships/hyperlink" Target="https://www.anz.com.au/content/dam/anzcomau/about-us/kpmg-assurance-report-to-anz-for-fy24-anz-prb.pdf"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fma.govt.nz/business/services/climate-reporting-entities/" TargetMode="External"/><Relationship Id="rId1" Type="http://schemas.openxmlformats.org/officeDocument/2006/relationships/hyperlink" Target="https://www.dcceew.gov.au/climate-change/emissions-reporting/national-greenhouse-energy-reporting-scheme/safeguard-mechanism"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8" Type="http://schemas.openxmlformats.org/officeDocument/2006/relationships/hyperlink" Target="https://www.anz.com/content/dam/anzcom/shareholder/Diversity-and-Inclusion-Policy.pdf" TargetMode="External"/><Relationship Id="rId13" Type="http://schemas.openxmlformats.org/officeDocument/2006/relationships/hyperlink" Target="https://www.anz.com/content/dam/anzcom/shareholder/Tax-Transfer-Pricing-Governance-Policy-Summary.pdf" TargetMode="External"/><Relationship Id="rId3" Type="http://schemas.openxmlformats.org/officeDocument/2006/relationships/hyperlink" Target="https://www.anz.com/content/dam/anzcom/shareholder/Equal-Opportunity-Bullying-and-Harassment-Policy-Summary.pdf" TargetMode="External"/><Relationship Id="rId7" Type="http://schemas.openxmlformats.org/officeDocument/2006/relationships/hyperlink" Target="https://www.anz.com/content/dam/anzcom/shareholder/code-of-conduct.pdf" TargetMode="External"/><Relationship Id="rId12" Type="http://schemas.openxmlformats.org/officeDocument/2006/relationships/hyperlink" Target="https://www.anz.com/content/dam/anzcom/shareholder/anz-fraud-policy-summary.pdf" TargetMode="External"/><Relationship Id="rId17" Type="http://schemas.openxmlformats.org/officeDocument/2006/relationships/drawing" Target="../drawings/drawing18.xml"/><Relationship Id="rId2" Type="http://schemas.openxmlformats.org/officeDocument/2006/relationships/hyperlink" Target="https://www.anz.com/content/dam/anzcom/shareholder/Anti-Money-Laundering-and-Counter-Terrorism-Financing-Policy-Summary.pdf" TargetMode="External"/><Relationship Id="rId16" Type="http://schemas.openxmlformats.org/officeDocument/2006/relationships/printerSettings" Target="../printerSettings/printerSettings17.bin"/><Relationship Id="rId1" Type="http://schemas.openxmlformats.org/officeDocument/2006/relationships/hyperlink" Target="https://www.anz.com/content/dam/anzcom/shareholder/anti-bribery-and-anti-corruption-policy.pdf.pdf" TargetMode="External"/><Relationship Id="rId6" Type="http://schemas.openxmlformats.org/officeDocument/2006/relationships/hyperlink" Target="https://www.anz.com.au/about-us/esg/policies-practices/social-and-environmental-risk-management/" TargetMode="External"/><Relationship Id="rId11" Type="http://schemas.openxmlformats.org/officeDocument/2006/relationships/hyperlink" Target="https://www.anz.com.au/about-us/esg/community/" TargetMode="External"/><Relationship Id="rId5" Type="http://schemas.openxmlformats.org/officeDocument/2006/relationships/hyperlink" Target="https://www.anz.com.au/content/dam/anzcomau/about-us/anz-stakeholder-engagement-policy-summary.pdf" TargetMode="External"/><Relationship Id="rId15" Type="http://schemas.openxmlformats.org/officeDocument/2006/relationships/hyperlink" Target="https://www.anz.com/content/dam/anzcom/shareholder/Whistleblower-Policy.pdf" TargetMode="External"/><Relationship Id="rId10" Type="http://schemas.openxmlformats.org/officeDocument/2006/relationships/hyperlink" Target="https://www.anz.com.au/about-us/esg/community/" TargetMode="External"/><Relationship Id="rId4" Type="http://schemas.openxmlformats.org/officeDocument/2006/relationships/hyperlink" Target="https://www.anz.com/shareholder/centre/about/corporate-governance/" TargetMode="External"/><Relationship Id="rId9" Type="http://schemas.openxmlformats.org/officeDocument/2006/relationships/hyperlink" Target="https://www.anz.com.au/content/dam/anzcomau/documents/pdf/privacy-policy.pdf" TargetMode="External"/><Relationship Id="rId14" Type="http://schemas.openxmlformats.org/officeDocument/2006/relationships/hyperlink" Target="https://www.anz.com.au/content/dam/anzcomau/documents/pdf/aboutus/wcmmigration/supplier-code-of-practice-english.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nz.com.au/about-us/esg/reporting/" TargetMode="External"/><Relationship Id="rId1" Type="http://schemas.openxmlformats.org/officeDocument/2006/relationships/hyperlink" Target="https://www.anz.com/shareholder/centre/reporting/regulatory-disclosure/"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534B0-494D-4678-9A28-8586DE81ABD1}">
  <sheetPr>
    <tabColor rgb="FF0572E6"/>
  </sheetPr>
  <dimension ref="A1:V52"/>
  <sheetViews>
    <sheetView tabSelected="1" workbookViewId="0"/>
  </sheetViews>
  <sheetFormatPr defaultColWidth="8.875" defaultRowHeight="12.75"/>
  <cols>
    <col min="1" max="16384" width="8.875" style="2"/>
  </cols>
  <sheetData>
    <row r="1" spans="1:22" ht="93.95" customHeight="1">
      <c r="A1" s="1"/>
      <c r="B1" s="1"/>
      <c r="C1" s="1"/>
      <c r="D1" s="1"/>
      <c r="E1" s="1"/>
      <c r="F1" s="1"/>
      <c r="G1" s="1"/>
      <c r="H1" s="1"/>
      <c r="I1" s="1"/>
      <c r="J1" s="1"/>
      <c r="K1" s="1"/>
      <c r="L1" s="1"/>
      <c r="M1" s="1"/>
      <c r="N1" s="1"/>
      <c r="O1" s="1"/>
      <c r="P1" s="1"/>
      <c r="Q1" s="1"/>
      <c r="R1" s="1"/>
    </row>
    <row r="2" spans="1:22" ht="30" customHeight="1">
      <c r="A2" s="1"/>
      <c r="B2" s="3"/>
      <c r="C2" s="1"/>
      <c r="D2" s="1"/>
      <c r="E2" s="1"/>
      <c r="F2" s="1"/>
      <c r="G2" s="1"/>
      <c r="H2" s="1"/>
      <c r="I2" s="1"/>
      <c r="J2" s="1"/>
      <c r="K2" s="1"/>
      <c r="L2" s="1"/>
      <c r="M2" s="1"/>
      <c r="N2" s="1"/>
      <c r="O2" s="1"/>
      <c r="P2" s="1"/>
      <c r="Q2" s="1"/>
      <c r="R2" s="1"/>
    </row>
    <row r="3" spans="1:22" ht="30" customHeight="1">
      <c r="A3" s="1"/>
      <c r="B3" s="3"/>
      <c r="C3" s="1"/>
      <c r="D3" s="1"/>
      <c r="E3" s="1"/>
      <c r="F3" s="1"/>
      <c r="G3" s="1"/>
      <c r="H3" s="1"/>
      <c r="I3" s="1"/>
      <c r="J3" s="1"/>
      <c r="K3" s="1"/>
      <c r="L3" s="1"/>
      <c r="M3" s="1"/>
      <c r="N3" s="1"/>
      <c r="O3" s="1"/>
      <c r="P3" s="1"/>
      <c r="Q3" s="1"/>
      <c r="R3" s="1"/>
    </row>
    <row r="4" spans="1:22">
      <c r="A4" s="1"/>
      <c r="B4" s="1"/>
      <c r="C4" s="1"/>
      <c r="D4" s="1"/>
      <c r="E4" s="1"/>
      <c r="F4" s="1"/>
      <c r="G4" s="1"/>
      <c r="H4" s="1"/>
      <c r="I4" s="1"/>
      <c r="J4" s="1"/>
      <c r="K4" s="1"/>
      <c r="L4" s="1"/>
      <c r="M4" s="1"/>
      <c r="N4" s="1"/>
      <c r="O4" s="1"/>
      <c r="P4" s="1"/>
      <c r="Q4" s="1"/>
      <c r="R4" s="1"/>
    </row>
    <row r="5" spans="1:22">
      <c r="A5" s="1"/>
      <c r="B5" s="1"/>
      <c r="C5" s="1"/>
      <c r="D5" s="1"/>
      <c r="E5" s="1"/>
      <c r="F5" s="1"/>
      <c r="G5" s="1"/>
      <c r="H5" s="1"/>
      <c r="I5" s="1"/>
      <c r="J5" s="1"/>
      <c r="K5" s="1"/>
      <c r="L5" s="1"/>
      <c r="M5" s="1"/>
      <c r="N5" s="1"/>
      <c r="O5" s="1"/>
      <c r="P5" s="1"/>
      <c r="Q5" s="1"/>
      <c r="R5" s="1"/>
    </row>
    <row r="6" spans="1:22">
      <c r="A6" s="1"/>
      <c r="B6" s="1"/>
      <c r="C6" s="1"/>
      <c r="D6" s="1"/>
      <c r="E6" s="1"/>
      <c r="F6" s="1"/>
      <c r="G6" s="1"/>
      <c r="H6" s="1"/>
      <c r="I6" s="1"/>
      <c r="J6" s="1"/>
      <c r="K6" s="1"/>
      <c r="L6" s="1"/>
      <c r="M6" s="1"/>
      <c r="N6" s="1"/>
      <c r="O6" s="1"/>
      <c r="P6" s="1"/>
      <c r="Q6" s="1"/>
      <c r="R6" s="1"/>
    </row>
    <row r="7" spans="1:22">
      <c r="A7" s="1"/>
      <c r="B7" s="1"/>
      <c r="C7" s="1"/>
      <c r="D7" s="1"/>
      <c r="E7" s="1"/>
      <c r="F7" s="1"/>
      <c r="G7" s="1"/>
      <c r="H7" s="1"/>
      <c r="I7" s="1"/>
      <c r="J7" s="1"/>
      <c r="K7" s="1"/>
      <c r="L7" s="1"/>
      <c r="M7" s="1"/>
      <c r="N7" s="1"/>
      <c r="O7" s="1"/>
      <c r="P7" s="1"/>
      <c r="Q7" s="1"/>
      <c r="R7" s="1"/>
    </row>
    <row r="8" spans="1:22">
      <c r="A8" s="1"/>
      <c r="B8" s="1"/>
      <c r="C8" s="1"/>
      <c r="D8" s="1"/>
      <c r="E8" s="1"/>
      <c r="F8" s="1"/>
      <c r="G8" s="1"/>
      <c r="H8" s="1"/>
      <c r="I8" s="1"/>
      <c r="J8" s="1"/>
      <c r="K8" s="1"/>
      <c r="L8" s="1"/>
      <c r="M8" s="1"/>
      <c r="N8" s="1"/>
      <c r="O8" s="1"/>
      <c r="P8" s="1"/>
      <c r="Q8" s="1"/>
      <c r="R8" s="1"/>
    </row>
    <row r="9" spans="1:22">
      <c r="A9" s="1"/>
      <c r="B9" s="1"/>
      <c r="C9" s="1"/>
      <c r="D9" s="1"/>
      <c r="E9" s="1"/>
      <c r="F9" s="1"/>
      <c r="G9" s="1"/>
      <c r="H9" s="1"/>
      <c r="I9" s="1"/>
      <c r="J9" s="1"/>
      <c r="K9" s="1"/>
      <c r="L9" s="1"/>
      <c r="M9" s="1"/>
      <c r="N9" s="1"/>
      <c r="O9" s="1"/>
      <c r="P9" s="1"/>
      <c r="Q9" s="1"/>
      <c r="R9" s="1"/>
    </row>
    <row r="10" spans="1:22">
      <c r="A10" s="1"/>
      <c r="B10" s="1"/>
      <c r="C10" s="1"/>
      <c r="D10" s="1"/>
      <c r="E10" s="1"/>
      <c r="F10" s="1"/>
      <c r="G10" s="1"/>
      <c r="H10" s="1"/>
      <c r="I10" s="1"/>
      <c r="J10" s="1"/>
      <c r="K10" s="1"/>
      <c r="L10" s="1"/>
      <c r="M10" s="1"/>
      <c r="N10" s="1"/>
      <c r="O10" s="1"/>
      <c r="P10" s="1"/>
      <c r="Q10" s="1"/>
      <c r="R10" s="1"/>
    </row>
    <row r="11" spans="1:22">
      <c r="A11" s="1"/>
      <c r="B11" s="1"/>
      <c r="C11" s="1"/>
      <c r="D11" s="1"/>
      <c r="E11" s="1"/>
      <c r="F11" s="1"/>
      <c r="G11" s="1"/>
      <c r="H11" s="1"/>
      <c r="I11" s="1"/>
      <c r="J11" s="1"/>
      <c r="K11" s="1"/>
      <c r="L11" s="1"/>
      <c r="M11" s="1"/>
      <c r="N11" s="1"/>
      <c r="O11" s="1"/>
      <c r="P11" s="1"/>
      <c r="Q11" s="1"/>
      <c r="R11" s="1"/>
      <c r="S11" s="727"/>
      <c r="T11" s="727"/>
      <c r="U11" s="727"/>
      <c r="V11" s="727"/>
    </row>
    <row r="12" spans="1:22">
      <c r="A12" s="1"/>
      <c r="B12" s="1"/>
      <c r="C12" s="1"/>
      <c r="D12" s="1"/>
      <c r="E12" s="1"/>
      <c r="F12" s="1"/>
      <c r="G12" s="1"/>
      <c r="H12" s="1"/>
      <c r="I12" s="1"/>
      <c r="J12" s="1"/>
      <c r="K12" s="1"/>
      <c r="L12" s="1"/>
      <c r="M12" s="1"/>
      <c r="N12" s="1"/>
      <c r="O12" s="1"/>
      <c r="P12" s="1"/>
      <c r="Q12" s="1"/>
      <c r="R12" s="1"/>
      <c r="S12" s="727"/>
      <c r="T12" s="727"/>
      <c r="U12" s="727"/>
      <c r="V12" s="727"/>
    </row>
    <row r="13" spans="1:22">
      <c r="A13" s="1"/>
      <c r="B13" s="1"/>
      <c r="C13" s="1"/>
      <c r="D13" s="1"/>
      <c r="E13" s="1"/>
      <c r="F13" s="1"/>
      <c r="G13" s="1"/>
      <c r="H13" s="1"/>
      <c r="I13" s="1"/>
      <c r="J13" s="1"/>
      <c r="K13" s="1"/>
      <c r="L13" s="1"/>
      <c r="M13" s="1"/>
      <c r="N13" s="1"/>
      <c r="O13" s="1"/>
      <c r="P13" s="1"/>
      <c r="Q13" s="1"/>
      <c r="R13" s="1"/>
      <c r="S13" s="727"/>
      <c r="T13" s="727"/>
      <c r="U13" s="727"/>
      <c r="V13" s="727"/>
    </row>
    <row r="14" spans="1:22">
      <c r="A14" s="1"/>
      <c r="B14" s="1"/>
      <c r="C14" s="1"/>
      <c r="D14" s="1"/>
      <c r="E14" s="1"/>
      <c r="F14" s="1"/>
      <c r="G14" s="1"/>
      <c r="H14" s="1"/>
      <c r="I14" s="1"/>
      <c r="J14" s="1"/>
      <c r="K14" s="1"/>
      <c r="L14" s="1"/>
      <c r="M14" s="1"/>
      <c r="N14" s="1"/>
      <c r="O14" s="1"/>
      <c r="P14" s="1"/>
      <c r="Q14" s="1"/>
      <c r="R14" s="1"/>
      <c r="S14" s="727"/>
      <c r="T14" s="727"/>
      <c r="U14" s="727"/>
      <c r="V14" s="727"/>
    </row>
    <row r="15" spans="1:22">
      <c r="A15" s="1"/>
      <c r="B15" s="1"/>
      <c r="C15" s="1"/>
      <c r="D15" s="1"/>
      <c r="E15" s="1"/>
      <c r="F15" s="1"/>
      <c r="G15" s="1"/>
      <c r="H15" s="1"/>
      <c r="I15" s="1"/>
      <c r="J15" s="1"/>
      <c r="K15" s="1"/>
      <c r="L15" s="1"/>
      <c r="M15" s="1"/>
      <c r="N15" s="1"/>
      <c r="O15" s="1"/>
      <c r="P15" s="1"/>
      <c r="Q15" s="1"/>
      <c r="R15" s="1"/>
      <c r="S15" s="727"/>
      <c r="T15" s="727"/>
      <c r="U15" s="727"/>
      <c r="V15" s="727"/>
    </row>
    <row r="16" spans="1:22">
      <c r="A16" s="1"/>
      <c r="B16" s="1"/>
      <c r="C16" s="1"/>
      <c r="D16" s="1"/>
      <c r="E16" s="1"/>
      <c r="F16" s="1"/>
      <c r="G16" s="1"/>
      <c r="H16" s="1"/>
      <c r="I16" s="1"/>
      <c r="J16" s="1"/>
      <c r="K16" s="1"/>
      <c r="L16" s="1"/>
      <c r="M16" s="1"/>
      <c r="N16" s="1"/>
      <c r="O16" s="1"/>
      <c r="P16" s="1"/>
      <c r="Q16" s="1"/>
      <c r="R16" s="1"/>
      <c r="S16" s="727"/>
      <c r="T16" s="727"/>
      <c r="U16" s="727"/>
      <c r="V16" s="727"/>
    </row>
    <row r="17" spans="1:22">
      <c r="A17" s="1"/>
      <c r="B17" s="1"/>
      <c r="C17" s="1"/>
      <c r="D17" s="1"/>
      <c r="E17" s="1"/>
      <c r="F17" s="1"/>
      <c r="G17" s="1"/>
      <c r="H17" s="1"/>
      <c r="I17" s="1"/>
      <c r="J17" s="1"/>
      <c r="K17" s="1"/>
      <c r="L17" s="1"/>
      <c r="M17" s="1"/>
      <c r="N17" s="1"/>
      <c r="O17" s="1"/>
      <c r="P17" s="1"/>
      <c r="Q17" s="1"/>
      <c r="R17" s="1"/>
      <c r="S17" s="727"/>
      <c r="T17" s="727"/>
      <c r="U17" s="727"/>
      <c r="V17" s="727"/>
    </row>
    <row r="18" spans="1:22">
      <c r="A18" s="1"/>
      <c r="B18" s="1"/>
      <c r="C18" s="1"/>
      <c r="D18" s="1"/>
      <c r="E18" s="1"/>
      <c r="F18" s="1"/>
      <c r="G18" s="1"/>
      <c r="H18" s="1"/>
      <c r="I18" s="1"/>
      <c r="J18" s="1"/>
      <c r="K18" s="1"/>
      <c r="L18" s="1"/>
      <c r="M18" s="1"/>
      <c r="N18" s="1"/>
      <c r="O18" s="1"/>
      <c r="P18" s="1"/>
      <c r="Q18" s="1"/>
      <c r="R18" s="1"/>
      <c r="S18" s="727"/>
      <c r="T18" s="727"/>
      <c r="U18" s="727"/>
      <c r="V18" s="727"/>
    </row>
    <row r="19" spans="1:22">
      <c r="A19" s="1"/>
      <c r="B19" s="1"/>
      <c r="C19" s="1"/>
      <c r="D19" s="1"/>
      <c r="E19" s="1"/>
      <c r="F19" s="1"/>
      <c r="G19" s="1"/>
      <c r="H19" s="1"/>
      <c r="I19" s="1"/>
      <c r="J19" s="1"/>
      <c r="K19" s="1"/>
      <c r="L19" s="1"/>
      <c r="M19" s="1"/>
      <c r="N19" s="1"/>
      <c r="O19" s="1"/>
      <c r="P19" s="1"/>
      <c r="Q19" s="1"/>
      <c r="R19" s="1"/>
    </row>
    <row r="20" spans="1:22">
      <c r="A20" s="1"/>
      <c r="B20" s="1"/>
      <c r="C20" s="1"/>
      <c r="D20" s="1"/>
      <c r="E20" s="1"/>
      <c r="F20" s="1"/>
      <c r="G20" s="1"/>
      <c r="H20" s="1"/>
      <c r="I20" s="1"/>
      <c r="J20" s="1"/>
      <c r="K20" s="1"/>
      <c r="L20" s="1"/>
      <c r="M20" s="1"/>
      <c r="N20" s="1"/>
      <c r="O20" s="1"/>
      <c r="P20" s="1"/>
      <c r="Q20" s="1"/>
      <c r="R20" s="1"/>
    </row>
    <row r="21" spans="1:22">
      <c r="A21" s="1"/>
      <c r="B21" s="1"/>
      <c r="C21" s="1"/>
      <c r="D21" s="1"/>
      <c r="E21" s="1"/>
      <c r="F21" s="1"/>
      <c r="G21" s="1"/>
      <c r="H21" s="1"/>
      <c r="I21" s="1"/>
      <c r="J21" s="1"/>
      <c r="K21" s="1"/>
      <c r="L21" s="1"/>
      <c r="M21" s="1"/>
      <c r="N21" s="1"/>
      <c r="O21" s="1"/>
      <c r="P21" s="1"/>
      <c r="Q21" s="1"/>
      <c r="R21" s="1"/>
    </row>
    <row r="22" spans="1:22">
      <c r="A22" s="1"/>
      <c r="B22" s="1"/>
      <c r="C22" s="1"/>
      <c r="D22" s="1"/>
      <c r="E22" s="1"/>
      <c r="F22" s="1"/>
      <c r="G22" s="1"/>
      <c r="H22" s="1"/>
      <c r="I22" s="1"/>
      <c r="J22" s="1"/>
      <c r="K22" s="1"/>
      <c r="L22" s="1"/>
      <c r="M22" s="1"/>
      <c r="N22" s="1"/>
      <c r="O22" s="1"/>
      <c r="P22" s="1"/>
      <c r="Q22" s="1"/>
      <c r="R22" s="1"/>
    </row>
    <row r="23" spans="1:22">
      <c r="A23" s="1"/>
      <c r="B23" s="1"/>
      <c r="C23" s="1"/>
      <c r="D23" s="1"/>
      <c r="E23" s="1"/>
      <c r="F23" s="1"/>
      <c r="G23" s="1"/>
      <c r="H23" s="1"/>
      <c r="I23" s="1"/>
      <c r="J23" s="1"/>
      <c r="K23" s="1"/>
      <c r="L23" s="1"/>
      <c r="M23" s="1"/>
      <c r="N23" s="1"/>
      <c r="O23" s="1"/>
      <c r="P23" s="1"/>
      <c r="Q23" s="1"/>
      <c r="R23" s="1"/>
    </row>
    <row r="24" spans="1:22">
      <c r="A24" s="1"/>
      <c r="B24" s="1"/>
      <c r="C24" s="1"/>
      <c r="D24" s="1"/>
      <c r="E24" s="1"/>
      <c r="F24" s="1"/>
      <c r="G24" s="1"/>
      <c r="H24" s="1"/>
      <c r="I24" s="1"/>
      <c r="J24" s="1"/>
      <c r="K24" s="1"/>
      <c r="L24" s="1"/>
      <c r="M24" s="1"/>
      <c r="N24" s="1"/>
      <c r="O24" s="1"/>
      <c r="P24" s="1"/>
      <c r="Q24" s="1"/>
      <c r="R24" s="1"/>
    </row>
    <row r="25" spans="1:22">
      <c r="A25" s="1"/>
      <c r="B25" s="1"/>
      <c r="C25" s="1"/>
      <c r="D25" s="1"/>
      <c r="E25" s="1"/>
      <c r="F25" s="1"/>
      <c r="G25" s="1"/>
      <c r="H25" s="1"/>
      <c r="I25" s="1"/>
      <c r="J25" s="1"/>
      <c r="K25" s="1"/>
      <c r="L25" s="1"/>
      <c r="M25" s="1"/>
      <c r="N25" s="1"/>
      <c r="O25" s="1"/>
      <c r="P25" s="1"/>
      <c r="Q25" s="1"/>
      <c r="R25" s="1"/>
    </row>
    <row r="26" spans="1:22">
      <c r="A26" s="1"/>
      <c r="B26" s="1"/>
      <c r="C26" s="1"/>
      <c r="D26" s="1"/>
      <c r="E26" s="1"/>
      <c r="F26" s="1"/>
      <c r="G26" s="1"/>
      <c r="H26" s="1"/>
      <c r="I26" s="1"/>
      <c r="J26" s="1"/>
      <c r="K26" s="1"/>
      <c r="L26" s="1"/>
      <c r="M26" s="1"/>
      <c r="N26" s="1"/>
      <c r="O26" s="1"/>
      <c r="P26" s="1"/>
      <c r="Q26" s="1"/>
      <c r="R26" s="1"/>
    </row>
    <row r="27" spans="1:22">
      <c r="A27" s="1"/>
      <c r="B27" s="1"/>
      <c r="C27" s="1"/>
      <c r="D27" s="1"/>
      <c r="E27" s="1"/>
      <c r="F27" s="1"/>
      <c r="G27" s="1"/>
      <c r="H27" s="1"/>
      <c r="I27" s="1"/>
      <c r="J27" s="1"/>
      <c r="K27" s="1"/>
      <c r="L27" s="1"/>
      <c r="M27" s="1"/>
      <c r="N27" s="1"/>
      <c r="O27" s="1"/>
      <c r="P27" s="1"/>
      <c r="Q27" s="1"/>
      <c r="R27" s="1"/>
    </row>
    <row r="28" spans="1:22">
      <c r="A28" s="1"/>
      <c r="B28" s="1"/>
      <c r="C28" s="1"/>
      <c r="D28" s="1"/>
      <c r="E28" s="1"/>
      <c r="F28" s="1"/>
      <c r="G28" s="1"/>
      <c r="H28" s="1"/>
      <c r="I28" s="1"/>
      <c r="J28" s="1"/>
      <c r="K28" s="1"/>
      <c r="L28" s="1"/>
      <c r="M28" s="1"/>
      <c r="N28" s="1"/>
      <c r="O28" s="1"/>
      <c r="P28" s="1"/>
      <c r="Q28" s="1"/>
      <c r="R28" s="1"/>
    </row>
    <row r="29" spans="1:22">
      <c r="A29" s="1"/>
      <c r="B29" s="1"/>
      <c r="C29" s="1"/>
      <c r="D29" s="1"/>
      <c r="E29" s="1"/>
      <c r="F29" s="1"/>
      <c r="G29" s="1"/>
      <c r="H29" s="1"/>
      <c r="I29" s="1"/>
      <c r="J29" s="1"/>
      <c r="K29" s="1"/>
      <c r="L29" s="1"/>
      <c r="M29" s="1"/>
      <c r="N29" s="1"/>
      <c r="O29" s="1"/>
      <c r="P29" s="1"/>
      <c r="Q29" s="1"/>
      <c r="R29" s="1"/>
    </row>
    <row r="30" spans="1:22">
      <c r="A30" s="1"/>
      <c r="B30" s="1"/>
      <c r="C30" s="1"/>
      <c r="D30" s="1"/>
      <c r="E30" s="1"/>
      <c r="F30" s="1"/>
      <c r="G30" s="1"/>
      <c r="H30" s="1"/>
      <c r="I30" s="1"/>
      <c r="J30" s="1"/>
      <c r="K30" s="1"/>
      <c r="L30" s="1"/>
      <c r="M30" s="1"/>
      <c r="N30" s="1"/>
      <c r="O30" s="1"/>
      <c r="P30" s="1"/>
      <c r="Q30" s="1"/>
      <c r="R30" s="1"/>
    </row>
    <row r="31" spans="1:22">
      <c r="A31" s="1"/>
      <c r="B31" s="1"/>
      <c r="C31" s="1"/>
      <c r="D31" s="1"/>
      <c r="E31" s="1"/>
      <c r="F31" s="1"/>
      <c r="G31" s="1"/>
      <c r="H31" s="1"/>
      <c r="I31" s="1"/>
      <c r="J31" s="1"/>
      <c r="K31" s="1"/>
      <c r="L31" s="1"/>
      <c r="M31" s="1"/>
      <c r="N31" s="1"/>
      <c r="O31" s="1"/>
      <c r="P31" s="1"/>
      <c r="Q31" s="1"/>
      <c r="R31" s="1"/>
    </row>
    <row r="32" spans="1:22">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sheetData>
  <sheetProtection algorithmName="SHA-512" hashValue="4AVS71jgQiVqMJaz8l+2Uo/WBhwn7vErO798d1N/bv+qaRILAZDj/aHh+MX1Uq6xaec2AL23wdiwz5E2WlAseA==" saltValue="SOcwaGE1vmSPzjfWRKIbWQ==" spinCount="100000" sheet="1" objects="1" scenarios="1"/>
  <mergeCells count="1">
    <mergeCell ref="S11:V1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D923C-5A91-43D8-9E6A-019564AE2549}">
  <sheetPr>
    <tabColor rgb="FFE2F6FD"/>
    <pageSetUpPr fitToPage="1"/>
  </sheetPr>
  <dimension ref="A1:AA240"/>
  <sheetViews>
    <sheetView workbookViewId="0">
      <selection activeCell="A2" sqref="A2"/>
    </sheetView>
  </sheetViews>
  <sheetFormatPr defaultColWidth="8.875" defaultRowHeight="12.75"/>
  <cols>
    <col min="1" max="1" width="5" style="2" customWidth="1"/>
    <col min="2" max="2" width="49.125" style="2" customWidth="1"/>
    <col min="3" max="3" width="2.875" style="2" customWidth="1"/>
    <col min="4" max="5" width="14.375" style="2" customWidth="1"/>
    <col min="6" max="6" width="15.5" style="2" customWidth="1"/>
    <col min="7" max="7" width="15.875" style="2" customWidth="1"/>
    <col min="8" max="8" width="2.125" style="2" customWidth="1"/>
    <col min="9" max="10" width="14.375" style="2" customWidth="1"/>
    <col min="11" max="11" width="15.875" style="2" customWidth="1"/>
    <col min="12" max="12" width="18.125" style="2" customWidth="1"/>
    <col min="13" max="13" width="2.125" style="2" customWidth="1"/>
    <col min="14" max="16" width="14.375" style="2" customWidth="1"/>
    <col min="17" max="17" width="18.75" style="2" customWidth="1"/>
    <col min="18" max="18" width="1.5" style="2" customWidth="1"/>
    <col min="19" max="21" width="14.375" style="2" customWidth="1"/>
    <col min="22" max="22" width="1" style="2" customWidth="1"/>
    <col min="23" max="24" width="14.375" style="2" customWidth="1"/>
    <col min="25" max="25" width="8.875" style="2"/>
    <col min="26" max="26" width="12.125" style="2" customWidth="1"/>
    <col min="27" max="16384" width="8.875" style="2"/>
  </cols>
  <sheetData>
    <row r="1" spans="1:25" ht="93.95" customHeight="1">
      <c r="A1" s="790" t="s">
        <v>0</v>
      </c>
      <c r="B1" s="790"/>
      <c r="C1" s="790"/>
      <c r="D1" s="790"/>
      <c r="E1" s="790"/>
      <c r="F1" s="790"/>
      <c r="G1" s="790"/>
      <c r="H1" s="790"/>
      <c r="I1" s="790"/>
    </row>
    <row r="2" spans="1:25" ht="24.6" customHeight="1">
      <c r="A2" s="325"/>
      <c r="B2" s="325"/>
      <c r="C2" s="325"/>
      <c r="D2" s="325"/>
      <c r="E2" s="325"/>
      <c r="F2" s="325"/>
      <c r="G2" s="325"/>
      <c r="H2" s="325"/>
      <c r="I2" s="325"/>
    </row>
    <row r="3" spans="1:25" ht="24.6" customHeight="1">
      <c r="A3" s="325"/>
      <c r="B3" s="17" t="s">
        <v>28</v>
      </c>
      <c r="C3" s="325"/>
      <c r="D3" s="325"/>
      <c r="E3" s="325"/>
      <c r="F3" s="325"/>
      <c r="G3" s="325"/>
      <c r="H3" s="325"/>
      <c r="I3" s="325"/>
    </row>
    <row r="4" spans="1:25" s="18" customFormat="1" ht="21" customHeight="1"/>
    <row r="5" spans="1:25" ht="30" customHeight="1">
      <c r="A5" s="20"/>
      <c r="B5" s="19" t="s">
        <v>11</v>
      </c>
      <c r="C5" s="264"/>
      <c r="D5" s="18"/>
      <c r="E5" s="18"/>
      <c r="F5" s="18"/>
      <c r="G5" s="18"/>
      <c r="H5" s="18"/>
      <c r="I5" s="18"/>
      <c r="J5" s="18"/>
      <c r="K5" s="18"/>
      <c r="L5" s="18"/>
      <c r="M5" s="18"/>
      <c r="N5" s="18"/>
      <c r="O5" s="18"/>
      <c r="P5" s="18"/>
      <c r="Q5" s="18"/>
    </row>
    <row r="6" spans="1:25" ht="15.95" customHeight="1">
      <c r="A6" s="20"/>
      <c r="B6" s="20"/>
      <c r="C6" s="20"/>
      <c r="D6" s="18"/>
      <c r="E6" s="18"/>
      <c r="F6" s="18"/>
      <c r="G6" s="18"/>
      <c r="H6" s="18"/>
      <c r="I6" s="18"/>
      <c r="J6" s="18"/>
      <c r="K6" s="18"/>
      <c r="L6" s="18"/>
      <c r="M6" s="18"/>
      <c r="N6" s="18"/>
      <c r="O6" s="18"/>
      <c r="P6" s="18"/>
      <c r="Q6" s="18"/>
    </row>
    <row r="7" spans="1:25" ht="15.95" customHeight="1">
      <c r="A7" s="186"/>
      <c r="B7" s="233" t="s">
        <v>317</v>
      </c>
      <c r="C7" s="326"/>
      <c r="D7" s="18"/>
      <c r="E7" s="327"/>
      <c r="F7" s="18"/>
      <c r="G7" s="18"/>
      <c r="H7" s="18"/>
      <c r="I7" s="18"/>
      <c r="J7" s="18"/>
      <c r="K7" s="18"/>
      <c r="L7" s="18"/>
      <c r="M7" s="18"/>
      <c r="N7" s="18"/>
      <c r="O7" s="18"/>
      <c r="P7" s="18"/>
      <c r="Q7" s="18"/>
    </row>
    <row r="8" spans="1:25" ht="15.95" customHeight="1">
      <c r="A8" s="186"/>
      <c r="B8" s="22"/>
      <c r="C8" s="22"/>
      <c r="D8" s="18"/>
      <c r="E8" s="327"/>
      <c r="F8" s="18"/>
      <c r="G8" s="18"/>
      <c r="H8" s="18"/>
      <c r="I8" s="18"/>
      <c r="J8" s="18"/>
      <c r="K8" s="18"/>
      <c r="L8" s="18"/>
      <c r="M8" s="18"/>
      <c r="N8" s="18"/>
      <c r="O8" s="18"/>
      <c r="P8" s="18"/>
      <c r="Q8" s="18"/>
    </row>
    <row r="9" spans="1:25" ht="15.95" customHeight="1" thickBot="1">
      <c r="A9" s="18"/>
      <c r="B9" s="23" t="s">
        <v>318</v>
      </c>
      <c r="C9" s="328"/>
      <c r="D9" s="329">
        <v>2024</v>
      </c>
      <c r="E9" s="329">
        <v>2023</v>
      </c>
      <c r="F9" s="329">
        <v>2022</v>
      </c>
      <c r="G9" s="329">
        <v>2021</v>
      </c>
      <c r="H9" s="330"/>
      <c r="I9" s="329">
        <v>2020</v>
      </c>
      <c r="J9" s="331"/>
      <c r="K9" s="331"/>
      <c r="L9" s="331"/>
      <c r="M9" s="331"/>
      <c r="N9" s="18"/>
      <c r="O9" s="18"/>
      <c r="P9" s="18"/>
      <c r="Q9" s="18"/>
    </row>
    <row r="10" spans="1:25" ht="15.95" customHeight="1">
      <c r="A10" s="18"/>
      <c r="B10" s="238" t="s">
        <v>319</v>
      </c>
      <c r="C10" s="332"/>
      <c r="D10" s="333">
        <v>41260</v>
      </c>
      <c r="E10" s="305">
        <v>41849</v>
      </c>
      <c r="F10" s="305">
        <v>40744</v>
      </c>
      <c r="G10" s="305">
        <v>41286</v>
      </c>
      <c r="H10" s="334"/>
      <c r="I10" s="305">
        <v>40464</v>
      </c>
      <c r="J10" s="331"/>
      <c r="K10" s="331"/>
      <c r="L10" s="331"/>
      <c r="M10" s="331"/>
      <c r="N10" s="18"/>
      <c r="O10" s="18"/>
      <c r="P10" s="18"/>
      <c r="Q10" s="18"/>
    </row>
    <row r="11" spans="1:25" ht="15.95" customHeight="1">
      <c r="A11" s="18"/>
      <c r="B11" s="91"/>
      <c r="C11" s="331"/>
      <c r="D11" s="331"/>
      <c r="E11" s="331"/>
      <c r="F11" s="331"/>
      <c r="G11" s="331"/>
      <c r="H11" s="331"/>
      <c r="I11" s="331"/>
      <c r="J11" s="331"/>
      <c r="K11" s="331"/>
      <c r="L11" s="331"/>
      <c r="M11" s="331"/>
      <c r="N11" s="57"/>
      <c r="O11" s="57"/>
      <c r="P11" s="57"/>
      <c r="Q11" s="57"/>
    </row>
    <row r="12" spans="1:25" ht="15.95" customHeight="1">
      <c r="A12" s="18"/>
      <c r="B12" s="18"/>
      <c r="C12" s="18"/>
      <c r="D12" s="18"/>
      <c r="E12" s="18"/>
      <c r="F12" s="18"/>
      <c r="G12" s="18"/>
      <c r="H12" s="18"/>
      <c r="I12" s="18"/>
      <c r="J12" s="18"/>
      <c r="K12" s="18"/>
      <c r="L12" s="18"/>
      <c r="M12" s="18"/>
      <c r="N12" s="18"/>
      <c r="O12" s="18"/>
      <c r="P12" s="265"/>
      <c r="Q12" s="265"/>
    </row>
    <row r="13" spans="1:25" ht="15.95" customHeight="1" thickBot="1">
      <c r="A13" s="18"/>
      <c r="B13" s="23" t="s">
        <v>320</v>
      </c>
      <c r="C13" s="328"/>
      <c r="D13" s="328"/>
      <c r="E13" s="95">
        <v>2024</v>
      </c>
      <c r="F13" s="95"/>
      <c r="G13" s="95"/>
      <c r="H13" s="821">
        <v>2023</v>
      </c>
      <c r="I13" s="821"/>
      <c r="J13" s="821"/>
      <c r="K13" s="821"/>
      <c r="L13" s="335"/>
      <c r="M13" s="821">
        <v>2022</v>
      </c>
      <c r="N13" s="821"/>
      <c r="O13" s="821"/>
      <c r="P13" s="821"/>
      <c r="Q13" s="335"/>
      <c r="R13" s="821">
        <v>2021</v>
      </c>
      <c r="S13" s="821"/>
      <c r="T13" s="821"/>
      <c r="U13" s="335"/>
      <c r="V13" s="822">
        <v>2020</v>
      </c>
      <c r="W13" s="822"/>
      <c r="X13" s="822"/>
      <c r="Y13" s="330"/>
    </row>
    <row r="14" spans="1:25" ht="29.25" thickBot="1">
      <c r="A14" s="18"/>
      <c r="B14" s="336"/>
      <c r="C14" s="337"/>
      <c r="D14" s="338" t="s">
        <v>321</v>
      </c>
      <c r="E14" s="338" t="s">
        <v>322</v>
      </c>
      <c r="F14" s="338" t="s">
        <v>323</v>
      </c>
      <c r="G14" s="338" t="s">
        <v>303</v>
      </c>
      <c r="H14" s="339"/>
      <c r="I14" s="338" t="s">
        <v>321</v>
      </c>
      <c r="J14" s="338" t="s">
        <v>322</v>
      </c>
      <c r="K14" s="338" t="s">
        <v>323</v>
      </c>
      <c r="L14" s="338" t="s">
        <v>303</v>
      </c>
      <c r="M14" s="338"/>
      <c r="N14" s="338" t="s">
        <v>321</v>
      </c>
      <c r="O14" s="338" t="s">
        <v>322</v>
      </c>
      <c r="P14" s="338" t="s">
        <v>324</v>
      </c>
      <c r="Q14" s="338" t="s">
        <v>303</v>
      </c>
      <c r="R14" s="338"/>
      <c r="S14" s="340" t="s">
        <v>321</v>
      </c>
      <c r="T14" s="340" t="s">
        <v>322</v>
      </c>
      <c r="U14" s="340" t="s">
        <v>303</v>
      </c>
      <c r="V14" s="340"/>
      <c r="W14" s="340" t="s">
        <v>321</v>
      </c>
      <c r="X14" s="340" t="s">
        <v>322</v>
      </c>
      <c r="Y14" s="340" t="s">
        <v>303</v>
      </c>
    </row>
    <row r="15" spans="1:25" ht="15.95" customHeight="1" thickBot="1">
      <c r="A15" s="18"/>
      <c r="B15" s="341" t="s">
        <v>325</v>
      </c>
      <c r="C15" s="342"/>
      <c r="D15" s="343"/>
      <c r="E15" s="343"/>
      <c r="F15" s="343"/>
      <c r="G15" s="343"/>
      <c r="H15" s="344"/>
      <c r="I15" s="343"/>
      <c r="J15" s="343"/>
      <c r="K15" s="343"/>
      <c r="L15" s="343"/>
      <c r="M15" s="343"/>
      <c r="N15" s="343"/>
      <c r="O15" s="343"/>
      <c r="P15" s="343"/>
      <c r="Q15" s="343"/>
      <c r="R15" s="343"/>
      <c r="S15" s="344"/>
      <c r="T15" s="344"/>
      <c r="U15" s="344"/>
      <c r="V15" s="344"/>
      <c r="W15" s="344"/>
      <c r="X15" s="344"/>
      <c r="Y15" s="344"/>
    </row>
    <row r="16" spans="1:25" ht="15.95" customHeight="1">
      <c r="A16" s="18"/>
      <c r="B16" s="25" t="s">
        <v>326</v>
      </c>
      <c r="C16" s="345"/>
      <c r="D16" s="310">
        <v>18034</v>
      </c>
      <c r="E16" s="310">
        <v>19580</v>
      </c>
      <c r="F16" s="310">
        <v>11</v>
      </c>
      <c r="G16" s="346">
        <v>37625</v>
      </c>
      <c r="H16" s="345"/>
      <c r="I16" s="310">
        <v>17980</v>
      </c>
      <c r="J16" s="310">
        <v>19738</v>
      </c>
      <c r="K16" s="310">
        <v>6</v>
      </c>
      <c r="L16" s="310">
        <f t="shared" ref="L16:L22" si="0">SUM(I16:K16)</f>
        <v>37724</v>
      </c>
      <c r="M16" s="346"/>
      <c r="N16" s="310">
        <v>17189</v>
      </c>
      <c r="O16" s="310">
        <v>19052</v>
      </c>
      <c r="P16" s="310">
        <v>32</v>
      </c>
      <c r="Q16" s="346">
        <v>36273</v>
      </c>
      <c r="R16" s="346"/>
      <c r="S16" s="310">
        <v>17058</v>
      </c>
      <c r="T16" s="310">
        <v>18996</v>
      </c>
      <c r="U16" s="346">
        <v>36054</v>
      </c>
      <c r="V16" s="346"/>
      <c r="W16" s="310">
        <v>16194</v>
      </c>
      <c r="X16" s="347">
        <v>18347</v>
      </c>
      <c r="Y16" s="346">
        <v>34541</v>
      </c>
    </row>
    <row r="17" spans="1:25" ht="15.95" customHeight="1">
      <c r="A17" s="18"/>
      <c r="B17" s="25" t="s">
        <v>327</v>
      </c>
      <c r="C17" s="345"/>
      <c r="D17" s="310">
        <v>2496</v>
      </c>
      <c r="E17" s="310">
        <v>369</v>
      </c>
      <c r="F17" s="310">
        <v>1</v>
      </c>
      <c r="G17" s="346">
        <v>2866</v>
      </c>
      <c r="H17" s="345"/>
      <c r="I17" s="310">
        <v>2718</v>
      </c>
      <c r="J17" s="310">
        <v>448</v>
      </c>
      <c r="K17" s="310">
        <v>1</v>
      </c>
      <c r="L17" s="310">
        <f t="shared" si="0"/>
        <v>3167</v>
      </c>
      <c r="M17" s="346"/>
      <c r="N17" s="310">
        <v>3014</v>
      </c>
      <c r="O17" s="310">
        <v>490</v>
      </c>
      <c r="P17" s="310">
        <v>2</v>
      </c>
      <c r="Q17" s="346">
        <v>3506</v>
      </c>
      <c r="R17" s="346"/>
      <c r="S17" s="310">
        <v>3363</v>
      </c>
      <c r="T17" s="310">
        <v>566</v>
      </c>
      <c r="U17" s="346">
        <v>3929</v>
      </c>
      <c r="V17" s="346"/>
      <c r="W17" s="310">
        <v>4151</v>
      </c>
      <c r="X17" s="310">
        <v>630</v>
      </c>
      <c r="Y17" s="346">
        <v>4781</v>
      </c>
    </row>
    <row r="18" spans="1:25" ht="15.95" customHeight="1" thickBot="1">
      <c r="A18" s="18"/>
      <c r="B18" s="341" t="s">
        <v>328</v>
      </c>
      <c r="C18" s="342"/>
      <c r="D18" s="348"/>
      <c r="E18" s="348"/>
      <c r="F18" s="348"/>
      <c r="G18" s="349"/>
      <c r="H18" s="342"/>
      <c r="I18" s="348"/>
      <c r="J18" s="348"/>
      <c r="K18" s="348"/>
      <c r="L18" s="350"/>
      <c r="M18" s="351"/>
      <c r="N18" s="348"/>
      <c r="O18" s="348"/>
      <c r="P18" s="348"/>
      <c r="Q18" s="351"/>
      <c r="R18" s="351"/>
      <c r="S18" s="348"/>
      <c r="T18" s="348"/>
      <c r="U18" s="351"/>
      <c r="V18" s="351"/>
      <c r="W18" s="348"/>
      <c r="X18" s="348"/>
      <c r="Y18" s="351"/>
    </row>
    <row r="19" spans="1:25" ht="15.95" customHeight="1">
      <c r="A19" s="18"/>
      <c r="B19" s="143" t="s">
        <v>326</v>
      </c>
      <c r="C19" s="352"/>
      <c r="D19" s="353">
        <v>237</v>
      </c>
      <c r="E19" s="353">
        <v>199</v>
      </c>
      <c r="F19" s="353">
        <v>1</v>
      </c>
      <c r="G19" s="354">
        <v>437</v>
      </c>
      <c r="H19" s="352"/>
      <c r="I19" s="353">
        <v>317</v>
      </c>
      <c r="J19" s="353">
        <v>286</v>
      </c>
      <c r="K19" s="353">
        <v>0</v>
      </c>
      <c r="L19" s="353">
        <f t="shared" si="0"/>
        <v>603</v>
      </c>
      <c r="M19" s="354"/>
      <c r="N19" s="353">
        <v>317</v>
      </c>
      <c r="O19" s="353">
        <v>288</v>
      </c>
      <c r="P19" s="353">
        <v>4</v>
      </c>
      <c r="Q19" s="354">
        <v>609</v>
      </c>
      <c r="R19" s="354"/>
      <c r="S19" s="353">
        <v>403</v>
      </c>
      <c r="T19" s="353">
        <v>421</v>
      </c>
      <c r="U19" s="354">
        <v>824</v>
      </c>
      <c r="V19" s="354"/>
      <c r="W19" s="353">
        <v>264</v>
      </c>
      <c r="X19" s="353">
        <v>341</v>
      </c>
      <c r="Y19" s="354">
        <v>605</v>
      </c>
    </row>
    <row r="20" spans="1:25" ht="15.95" customHeight="1">
      <c r="A20" s="18"/>
      <c r="B20" s="25" t="s">
        <v>327</v>
      </c>
      <c r="C20" s="345"/>
      <c r="D20" s="310">
        <v>42</v>
      </c>
      <c r="E20" s="310">
        <v>21</v>
      </c>
      <c r="F20" s="310">
        <v>0</v>
      </c>
      <c r="G20" s="346">
        <v>63</v>
      </c>
      <c r="H20" s="345"/>
      <c r="I20" s="310">
        <v>72</v>
      </c>
      <c r="J20" s="310">
        <v>29</v>
      </c>
      <c r="K20" s="310">
        <v>0</v>
      </c>
      <c r="L20" s="310">
        <f t="shared" si="0"/>
        <v>101</v>
      </c>
      <c r="M20" s="346"/>
      <c r="N20" s="310">
        <v>71</v>
      </c>
      <c r="O20" s="310">
        <v>33</v>
      </c>
      <c r="P20" s="310">
        <v>0</v>
      </c>
      <c r="Q20" s="346">
        <v>104</v>
      </c>
      <c r="R20" s="346"/>
      <c r="S20" s="310">
        <v>109</v>
      </c>
      <c r="T20" s="310">
        <v>39</v>
      </c>
      <c r="U20" s="346">
        <v>148</v>
      </c>
      <c r="V20" s="346"/>
      <c r="W20" s="310">
        <v>88</v>
      </c>
      <c r="X20" s="310">
        <v>39</v>
      </c>
      <c r="Y20" s="346">
        <v>127</v>
      </c>
    </row>
    <row r="21" spans="1:25" ht="15.95" customHeight="1" thickBot="1">
      <c r="A21" s="18"/>
      <c r="B21" s="355" t="s">
        <v>329</v>
      </c>
      <c r="C21" s="356"/>
      <c r="D21" s="357">
        <v>185</v>
      </c>
      <c r="E21" s="357">
        <v>84</v>
      </c>
      <c r="F21" s="357">
        <v>0</v>
      </c>
      <c r="G21" s="358">
        <v>269</v>
      </c>
      <c r="H21" s="356"/>
      <c r="I21" s="357">
        <v>188</v>
      </c>
      <c r="J21" s="357">
        <v>65</v>
      </c>
      <c r="K21" s="357">
        <v>1</v>
      </c>
      <c r="L21" s="357">
        <f t="shared" si="0"/>
        <v>254</v>
      </c>
      <c r="M21" s="358"/>
      <c r="N21" s="357">
        <v>193</v>
      </c>
      <c r="O21" s="357">
        <v>59</v>
      </c>
      <c r="P21" s="357">
        <v>0</v>
      </c>
      <c r="Q21" s="358">
        <v>252</v>
      </c>
      <c r="R21" s="358"/>
      <c r="S21" s="357">
        <v>256</v>
      </c>
      <c r="T21" s="357">
        <v>75</v>
      </c>
      <c r="U21" s="358">
        <v>331</v>
      </c>
      <c r="V21" s="358"/>
      <c r="W21" s="357">
        <v>322</v>
      </c>
      <c r="X21" s="357">
        <v>88</v>
      </c>
      <c r="Y21" s="358">
        <v>410</v>
      </c>
    </row>
    <row r="22" spans="1:25" ht="15.95" customHeight="1" thickBot="1">
      <c r="A22" s="18"/>
      <c r="B22" s="359" t="s">
        <v>303</v>
      </c>
      <c r="C22" s="360"/>
      <c r="D22" s="361">
        <v>20994</v>
      </c>
      <c r="E22" s="361">
        <v>20253</v>
      </c>
      <c r="F22" s="361">
        <v>13</v>
      </c>
      <c r="G22" s="361">
        <v>41260</v>
      </c>
      <c r="H22" s="360"/>
      <c r="I22" s="361">
        <f>SUM(I16:I21)</f>
        <v>21275</v>
      </c>
      <c r="J22" s="361">
        <f>SUM(J16:J21)</f>
        <v>20566</v>
      </c>
      <c r="K22" s="361">
        <f>SUM(K16:K21)</f>
        <v>8</v>
      </c>
      <c r="L22" s="361">
        <f t="shared" si="0"/>
        <v>41849</v>
      </c>
      <c r="M22" s="361"/>
      <c r="N22" s="361">
        <v>20784</v>
      </c>
      <c r="O22" s="361">
        <v>19922</v>
      </c>
      <c r="P22" s="361">
        <v>38</v>
      </c>
      <c r="Q22" s="361">
        <v>40744</v>
      </c>
      <c r="R22" s="361"/>
      <c r="S22" s="361">
        <v>21189</v>
      </c>
      <c r="T22" s="361">
        <v>20097</v>
      </c>
      <c r="U22" s="361">
        <v>41286</v>
      </c>
      <c r="V22" s="361"/>
      <c r="W22" s="361">
        <v>21019</v>
      </c>
      <c r="X22" s="361">
        <v>19445</v>
      </c>
      <c r="Y22" s="361">
        <v>40464</v>
      </c>
    </row>
    <row r="23" spans="1:25" ht="15.95" customHeight="1">
      <c r="A23" s="18"/>
      <c r="B23" s="820" t="s">
        <v>330</v>
      </c>
      <c r="C23" s="820"/>
      <c r="D23" s="820"/>
      <c r="E23" s="820"/>
      <c r="F23" s="820"/>
      <c r="G23" s="820"/>
      <c r="H23" s="820"/>
      <c r="I23" s="820"/>
      <c r="J23" s="820"/>
      <c r="K23" s="820"/>
      <c r="L23" s="820"/>
      <c r="M23" s="820"/>
      <c r="N23" s="820"/>
      <c r="O23" s="820"/>
      <c r="P23" s="820"/>
    </row>
    <row r="24" spans="1:25" ht="15.95" customHeight="1">
      <c r="A24" s="362"/>
      <c r="B24" s="363"/>
      <c r="C24" s="363"/>
      <c r="D24" s="363"/>
      <c r="E24" s="363"/>
      <c r="F24" s="363"/>
      <c r="G24" s="363"/>
      <c r="H24" s="363"/>
      <c r="I24" s="363"/>
      <c r="J24" s="363"/>
      <c r="K24" s="363"/>
      <c r="L24" s="363"/>
      <c r="M24" s="363"/>
      <c r="N24" s="363"/>
      <c r="O24" s="363"/>
    </row>
    <row r="25" spans="1:25" ht="32.1" customHeight="1" thickBot="1">
      <c r="A25" s="18"/>
      <c r="B25" s="83" t="s">
        <v>331</v>
      </c>
      <c r="C25" s="364"/>
      <c r="D25" s="119" t="s">
        <v>321</v>
      </c>
      <c r="E25" s="119" t="s">
        <v>322</v>
      </c>
      <c r="F25" s="119" t="s">
        <v>332</v>
      </c>
      <c r="G25" s="119" t="s">
        <v>303</v>
      </c>
      <c r="H25" s="330"/>
      <c r="I25" s="119" t="s">
        <v>321</v>
      </c>
      <c r="J25" s="119" t="s">
        <v>322</v>
      </c>
      <c r="K25" s="119" t="s">
        <v>332</v>
      </c>
      <c r="L25" s="119" t="s">
        <v>303</v>
      </c>
      <c r="M25" s="330"/>
      <c r="N25" s="119" t="s">
        <v>321</v>
      </c>
      <c r="O25" s="119" t="s">
        <v>322</v>
      </c>
      <c r="P25" s="119" t="s">
        <v>324</v>
      </c>
      <c r="Q25" s="119" t="s">
        <v>303</v>
      </c>
      <c r="R25" s="330"/>
      <c r="S25" s="119" t="s">
        <v>321</v>
      </c>
      <c r="T25" s="119" t="s">
        <v>322</v>
      </c>
      <c r="U25" s="119" t="s">
        <v>303</v>
      </c>
      <c r="V25" s="119"/>
      <c r="W25" s="119" t="s">
        <v>321</v>
      </c>
      <c r="X25" s="119" t="s">
        <v>322</v>
      </c>
      <c r="Y25" s="119" t="s">
        <v>303</v>
      </c>
    </row>
    <row r="26" spans="1:25" ht="15.95" customHeight="1">
      <c r="A26" s="18"/>
      <c r="B26" s="365" t="s">
        <v>333</v>
      </c>
      <c r="C26" s="366"/>
      <c r="D26" s="305">
        <v>3034</v>
      </c>
      <c r="E26" s="305">
        <v>2151</v>
      </c>
      <c r="F26" s="240">
        <v>1</v>
      </c>
      <c r="G26" s="239">
        <v>5186</v>
      </c>
      <c r="H26" s="334"/>
      <c r="I26" s="305">
        <v>3085</v>
      </c>
      <c r="J26" s="305">
        <v>2175</v>
      </c>
      <c r="K26" s="240">
        <v>2</v>
      </c>
      <c r="L26" s="240">
        <v>5262</v>
      </c>
      <c r="M26" s="334"/>
      <c r="N26" s="305">
        <v>3048</v>
      </c>
      <c r="O26" s="305">
        <v>2163</v>
      </c>
      <c r="P26" s="240">
        <v>10</v>
      </c>
      <c r="Q26" s="239">
        <v>5221</v>
      </c>
      <c r="R26" s="334"/>
      <c r="S26" s="305">
        <v>3484</v>
      </c>
      <c r="T26" s="305">
        <v>2532</v>
      </c>
      <c r="U26" s="239">
        <v>6016</v>
      </c>
      <c r="V26" s="239"/>
      <c r="W26" s="305">
        <v>3560</v>
      </c>
      <c r="X26" s="305">
        <v>2672</v>
      </c>
      <c r="Y26" s="333">
        <v>6232</v>
      </c>
    </row>
    <row r="27" spans="1:25" ht="15.95" customHeight="1">
      <c r="A27" s="18"/>
      <c r="B27" s="367" t="s">
        <v>30</v>
      </c>
      <c r="C27" s="345"/>
      <c r="D27" s="310">
        <v>9901</v>
      </c>
      <c r="E27" s="310">
        <v>9752</v>
      </c>
      <c r="F27" s="310">
        <v>9</v>
      </c>
      <c r="G27" s="346">
        <v>19662</v>
      </c>
      <c r="H27" s="368"/>
      <c r="I27" s="310">
        <v>10343</v>
      </c>
      <c r="J27" s="310">
        <v>10254</v>
      </c>
      <c r="K27" s="310">
        <v>5</v>
      </c>
      <c r="L27" s="310">
        <v>20602</v>
      </c>
      <c r="M27" s="368"/>
      <c r="N27" s="310">
        <v>10315</v>
      </c>
      <c r="O27" s="310">
        <v>10059</v>
      </c>
      <c r="P27" s="310">
        <v>20</v>
      </c>
      <c r="Q27" s="346">
        <v>20394</v>
      </c>
      <c r="R27" s="368"/>
      <c r="S27" s="310">
        <v>10439</v>
      </c>
      <c r="T27" s="310">
        <v>9975</v>
      </c>
      <c r="U27" s="346">
        <v>20414</v>
      </c>
      <c r="V27" s="346"/>
      <c r="W27" s="310">
        <v>10492</v>
      </c>
      <c r="X27" s="310">
        <v>9521</v>
      </c>
      <c r="Y27" s="346">
        <v>20013</v>
      </c>
    </row>
    <row r="28" spans="1:25" ht="15.95" customHeight="1">
      <c r="A28" s="18"/>
      <c r="B28" s="367" t="s">
        <v>31</v>
      </c>
      <c r="C28" s="345"/>
      <c r="D28" s="310">
        <v>4324</v>
      </c>
      <c r="E28" s="310">
        <v>3066</v>
      </c>
      <c r="F28" s="310">
        <v>3</v>
      </c>
      <c r="G28" s="346">
        <v>7393</v>
      </c>
      <c r="H28" s="368"/>
      <c r="I28" s="310">
        <v>4439</v>
      </c>
      <c r="J28" s="310">
        <v>3196</v>
      </c>
      <c r="K28" s="310">
        <v>1</v>
      </c>
      <c r="L28" s="310">
        <v>7636</v>
      </c>
      <c r="M28" s="368"/>
      <c r="N28" s="310">
        <v>4399</v>
      </c>
      <c r="O28" s="310">
        <v>3116</v>
      </c>
      <c r="P28" s="310">
        <v>7</v>
      </c>
      <c r="Q28" s="346">
        <v>7522</v>
      </c>
      <c r="R28" s="368"/>
      <c r="S28" s="310">
        <v>4387</v>
      </c>
      <c r="T28" s="310">
        <v>3121</v>
      </c>
      <c r="U28" s="346">
        <v>7508</v>
      </c>
      <c r="V28" s="346"/>
      <c r="W28" s="310">
        <v>4426</v>
      </c>
      <c r="X28" s="310">
        <v>3167</v>
      </c>
      <c r="Y28" s="346">
        <v>7593</v>
      </c>
    </row>
    <row r="29" spans="1:25" ht="15.95" customHeight="1">
      <c r="A29" s="18"/>
      <c r="B29" s="367" t="s">
        <v>334</v>
      </c>
      <c r="C29" s="345"/>
      <c r="D29" s="310">
        <v>3735</v>
      </c>
      <c r="E29" s="310">
        <v>5284</v>
      </c>
      <c r="F29" s="310"/>
      <c r="G29" s="346">
        <v>9019</v>
      </c>
      <c r="H29" s="368"/>
      <c r="I29" s="310">
        <v>3408</v>
      </c>
      <c r="J29" s="310">
        <v>4941</v>
      </c>
      <c r="K29" s="310">
        <v>0</v>
      </c>
      <c r="L29" s="310">
        <v>8349</v>
      </c>
      <c r="M29" s="368"/>
      <c r="N29" s="310">
        <v>3022</v>
      </c>
      <c r="O29" s="310">
        <v>4584</v>
      </c>
      <c r="P29" s="310">
        <v>1</v>
      </c>
      <c r="Q29" s="346">
        <v>7607</v>
      </c>
      <c r="R29" s="368"/>
      <c r="S29" s="310">
        <v>2879</v>
      </c>
      <c r="T29" s="310">
        <v>4469</v>
      </c>
      <c r="U29" s="346">
        <v>7348</v>
      </c>
      <c r="V29" s="346"/>
      <c r="W29" s="310">
        <v>2541</v>
      </c>
      <c r="X29" s="310">
        <v>4085</v>
      </c>
      <c r="Y29" s="346">
        <v>6626</v>
      </c>
    </row>
    <row r="30" spans="1:25" ht="15.95" customHeight="1" thickBot="1">
      <c r="A30" s="18"/>
      <c r="B30" s="351" t="s">
        <v>303</v>
      </c>
      <c r="C30" s="342"/>
      <c r="D30" s="349">
        <v>20994</v>
      </c>
      <c r="E30" s="349">
        <v>20253</v>
      </c>
      <c r="F30" s="349">
        <v>13</v>
      </c>
      <c r="G30" s="349">
        <v>41260</v>
      </c>
      <c r="H30" s="369"/>
      <c r="I30" s="349">
        <v>21275</v>
      </c>
      <c r="J30" s="349">
        <v>20566</v>
      </c>
      <c r="K30" s="349">
        <v>8</v>
      </c>
      <c r="L30" s="349">
        <v>41849</v>
      </c>
      <c r="M30" s="369"/>
      <c r="N30" s="349">
        <v>20784</v>
      </c>
      <c r="O30" s="349">
        <v>19922</v>
      </c>
      <c r="P30" s="349">
        <v>38</v>
      </c>
      <c r="Q30" s="349">
        <v>40744</v>
      </c>
      <c r="R30" s="369"/>
      <c r="S30" s="349">
        <v>21189</v>
      </c>
      <c r="T30" s="349">
        <v>20097</v>
      </c>
      <c r="U30" s="349">
        <v>41286</v>
      </c>
      <c r="V30" s="349"/>
      <c r="W30" s="349">
        <v>21019</v>
      </c>
      <c r="X30" s="349">
        <v>19445</v>
      </c>
      <c r="Y30" s="349">
        <v>40464</v>
      </c>
    </row>
    <row r="31" spans="1:25" ht="15.95" customHeight="1">
      <c r="A31" s="18"/>
      <c r="B31" s="820" t="s">
        <v>335</v>
      </c>
      <c r="C31" s="820"/>
      <c r="D31" s="820"/>
      <c r="E31" s="820"/>
      <c r="F31" s="820"/>
      <c r="G31" s="820"/>
      <c r="H31" s="820"/>
      <c r="I31" s="820"/>
      <c r="J31" s="820"/>
      <c r="K31" s="820"/>
      <c r="L31" s="820"/>
      <c r="M31" s="820"/>
      <c r="N31" s="820"/>
      <c r="O31" s="820"/>
      <c r="P31" s="820"/>
      <c r="Q31" s="370"/>
    </row>
    <row r="32" spans="1:25" ht="15.95" customHeight="1">
      <c r="A32" s="18"/>
      <c r="B32" s="371"/>
      <c r="C32" s="18"/>
      <c r="D32" s="18"/>
      <c r="E32" s="18"/>
      <c r="F32" s="18"/>
      <c r="G32" s="18"/>
      <c r="H32" s="18"/>
      <c r="I32" s="18"/>
      <c r="J32" s="18"/>
      <c r="K32" s="18"/>
      <c r="L32" s="18"/>
      <c r="M32" s="18"/>
      <c r="N32" s="18"/>
      <c r="O32" s="18"/>
      <c r="P32" s="18"/>
      <c r="Q32" s="18"/>
    </row>
    <row r="33" spans="1:17" ht="15.95" customHeight="1">
      <c r="A33" s="18"/>
      <c r="B33" s="18"/>
      <c r="C33" s="18"/>
      <c r="D33" s="18"/>
      <c r="E33" s="18"/>
      <c r="F33" s="18"/>
      <c r="G33" s="18"/>
      <c r="H33" s="18"/>
      <c r="I33" s="18"/>
      <c r="J33" s="18"/>
      <c r="K33" s="18"/>
      <c r="L33" s="18"/>
      <c r="M33" s="18"/>
      <c r="N33" s="18"/>
      <c r="O33" s="18"/>
      <c r="P33" s="18"/>
      <c r="Q33" s="18"/>
    </row>
    <row r="34" spans="1:17" ht="30.6" customHeight="1" thickBot="1">
      <c r="A34" s="18"/>
      <c r="B34" s="372" t="s">
        <v>336</v>
      </c>
      <c r="C34" s="373"/>
      <c r="D34" s="780">
        <v>2024</v>
      </c>
      <c r="E34" s="780"/>
      <c r="F34" s="780">
        <v>2023</v>
      </c>
      <c r="G34" s="780"/>
      <c r="H34" s="262">
        <v>2022</v>
      </c>
      <c r="I34" s="780">
        <v>2022</v>
      </c>
      <c r="J34" s="780"/>
      <c r="K34" s="780">
        <v>2021</v>
      </c>
      <c r="L34" s="780"/>
      <c r="M34" s="374">
        <v>2020</v>
      </c>
      <c r="N34" s="374">
        <v>2020</v>
      </c>
      <c r="O34" s="374"/>
      <c r="Q34" s="18"/>
    </row>
    <row r="35" spans="1:17" ht="47.1" customHeight="1" thickBot="1">
      <c r="A35" s="18"/>
      <c r="B35" s="107"/>
      <c r="C35" s="336"/>
      <c r="D35" s="375" t="s">
        <v>337</v>
      </c>
      <c r="E35" s="375" t="s">
        <v>338</v>
      </c>
      <c r="F35" s="375" t="s">
        <v>337</v>
      </c>
      <c r="G35" s="375" t="s">
        <v>338</v>
      </c>
      <c r="H35" s="376"/>
      <c r="I35" s="375" t="s">
        <v>337</v>
      </c>
      <c r="J35" s="375" t="s">
        <v>338</v>
      </c>
      <c r="K35" s="375" t="s">
        <v>337</v>
      </c>
      <c r="L35" s="375" t="s">
        <v>338</v>
      </c>
      <c r="M35" s="375"/>
      <c r="N35" s="375" t="s">
        <v>337</v>
      </c>
      <c r="O35" s="375" t="s">
        <v>338</v>
      </c>
      <c r="P35" s="18"/>
    </row>
    <row r="36" spans="1:17" ht="15.95" customHeight="1" thickBot="1">
      <c r="A36" s="18"/>
      <c r="B36" s="162" t="s">
        <v>339</v>
      </c>
      <c r="C36" s="377"/>
      <c r="D36" s="378"/>
      <c r="E36" s="378"/>
      <c r="F36" s="378"/>
      <c r="G36" s="378"/>
      <c r="H36" s="378"/>
      <c r="I36" s="378"/>
      <c r="J36" s="378"/>
      <c r="K36" s="379"/>
      <c r="L36" s="379"/>
      <c r="M36" s="379"/>
      <c r="N36" s="379"/>
      <c r="O36" s="379"/>
      <c r="P36" s="18"/>
    </row>
    <row r="37" spans="1:17" ht="15.95" customHeight="1">
      <c r="A37" s="18"/>
      <c r="B37" s="380" t="s">
        <v>321</v>
      </c>
      <c r="C37" s="381"/>
      <c r="D37" s="310">
        <v>2073</v>
      </c>
      <c r="E37" s="382">
        <v>5</v>
      </c>
      <c r="F37" s="310">
        <v>2991</v>
      </c>
      <c r="G37" s="382">
        <v>7.1</v>
      </c>
      <c r="H37" s="310"/>
      <c r="I37" s="310">
        <v>3102</v>
      </c>
      <c r="J37" s="276">
        <v>7.6</v>
      </c>
      <c r="K37" s="310">
        <v>3047</v>
      </c>
      <c r="L37" s="289">
        <v>7.4</v>
      </c>
      <c r="M37" s="347"/>
      <c r="N37" s="347">
        <v>1668</v>
      </c>
      <c r="O37" s="276">
        <v>4</v>
      </c>
      <c r="P37" s="18"/>
      <c r="Q37" s="383"/>
    </row>
    <row r="38" spans="1:17" ht="15.95" customHeight="1">
      <c r="A38" s="18"/>
      <c r="B38" s="380" t="s">
        <v>322</v>
      </c>
      <c r="C38" s="381"/>
      <c r="D38" s="310">
        <v>1830</v>
      </c>
      <c r="E38" s="382">
        <v>4.4000000000000004</v>
      </c>
      <c r="F38" s="310">
        <v>2718</v>
      </c>
      <c r="G38" s="382">
        <v>6.5</v>
      </c>
      <c r="H38" s="310"/>
      <c r="I38" s="310">
        <v>3258</v>
      </c>
      <c r="J38" s="276">
        <v>8</v>
      </c>
      <c r="K38" s="310">
        <v>2983</v>
      </c>
      <c r="L38" s="289">
        <v>7.2</v>
      </c>
      <c r="M38" s="310"/>
      <c r="N38" s="310">
        <v>1811</v>
      </c>
      <c r="O38" s="276">
        <v>4.5</v>
      </c>
      <c r="P38" s="18"/>
    </row>
    <row r="39" spans="1:17" ht="15.95" customHeight="1">
      <c r="A39" s="18"/>
      <c r="B39" s="380" t="s">
        <v>340</v>
      </c>
      <c r="C39" s="381"/>
      <c r="D39" s="310">
        <v>9</v>
      </c>
      <c r="E39" s="382">
        <v>0</v>
      </c>
      <c r="F39" s="310" t="s">
        <v>40</v>
      </c>
      <c r="G39" s="382" t="s">
        <v>40</v>
      </c>
      <c r="H39" s="310"/>
      <c r="I39" s="310" t="s">
        <v>40</v>
      </c>
      <c r="J39" s="276" t="s">
        <v>40</v>
      </c>
      <c r="K39" s="310" t="s">
        <v>40</v>
      </c>
      <c r="L39" s="289" t="s">
        <v>40</v>
      </c>
      <c r="M39" s="310"/>
      <c r="N39" s="310" t="s">
        <v>40</v>
      </c>
      <c r="O39" s="276" t="s">
        <v>40</v>
      </c>
      <c r="P39" s="18"/>
    </row>
    <row r="40" spans="1:17" ht="15.95" customHeight="1">
      <c r="A40" s="18"/>
      <c r="B40" s="380" t="s">
        <v>324</v>
      </c>
      <c r="C40" s="381"/>
      <c r="D40" s="310">
        <v>1</v>
      </c>
      <c r="E40" s="382">
        <v>0</v>
      </c>
      <c r="F40" s="310" t="s">
        <v>341</v>
      </c>
      <c r="G40" s="382">
        <v>0</v>
      </c>
      <c r="H40" s="310"/>
      <c r="I40" s="310">
        <v>19</v>
      </c>
      <c r="J40" s="276">
        <v>0</v>
      </c>
      <c r="K40" s="27" t="s">
        <v>40</v>
      </c>
      <c r="L40" s="27" t="s">
        <v>40</v>
      </c>
      <c r="M40" s="27"/>
      <c r="N40" s="27" t="s">
        <v>40</v>
      </c>
      <c r="O40" s="27" t="s">
        <v>40</v>
      </c>
      <c r="P40" s="18"/>
    </row>
    <row r="41" spans="1:17" ht="15.95" customHeight="1" thickBot="1">
      <c r="A41" s="18"/>
      <c r="B41" s="281" t="s">
        <v>303</v>
      </c>
      <c r="C41" s="384"/>
      <c r="D41" s="349">
        <v>3913</v>
      </c>
      <c r="E41" s="385">
        <v>9.5</v>
      </c>
      <c r="F41" s="349">
        <v>5719</v>
      </c>
      <c r="G41" s="385">
        <v>13.7</v>
      </c>
      <c r="H41" s="349"/>
      <c r="I41" s="349">
        <f>SUM(I37:I40)</f>
        <v>6379</v>
      </c>
      <c r="J41" s="386">
        <v>15.7</v>
      </c>
      <c r="K41" s="349">
        <v>6030</v>
      </c>
      <c r="L41" s="290">
        <v>14.6</v>
      </c>
      <c r="M41" s="349"/>
      <c r="N41" s="349">
        <v>3479</v>
      </c>
      <c r="O41" s="386">
        <v>8.6</v>
      </c>
      <c r="P41" s="18"/>
    </row>
    <row r="42" spans="1:17" ht="15.95" customHeight="1" thickBot="1">
      <c r="A42" s="18"/>
      <c r="B42" s="162" t="s">
        <v>342</v>
      </c>
      <c r="C42" s="384"/>
      <c r="D42" s="387"/>
      <c r="E42" s="388"/>
      <c r="F42" s="387"/>
      <c r="G42" s="388"/>
      <c r="H42" s="369"/>
      <c r="I42" s="387"/>
      <c r="J42" s="388"/>
      <c r="K42" s="387"/>
      <c r="L42" s="387"/>
      <c r="M42" s="389"/>
      <c r="N42" s="389"/>
      <c r="O42" s="390"/>
      <c r="P42" s="18"/>
    </row>
    <row r="43" spans="1:17" ht="15.95" customHeight="1">
      <c r="A43" s="18"/>
      <c r="B43" s="391" t="s">
        <v>343</v>
      </c>
      <c r="C43" s="392"/>
      <c r="D43" s="353">
        <v>79</v>
      </c>
      <c r="E43" s="393">
        <v>0.2</v>
      </c>
      <c r="F43" s="353">
        <v>88</v>
      </c>
      <c r="G43" s="393">
        <f t="shared" ref="G43:G44" si="1">(F43/$F$10)*100</f>
        <v>0.21598272138228944</v>
      </c>
      <c r="H43" s="353"/>
      <c r="I43" s="353">
        <v>76</v>
      </c>
      <c r="J43" s="394">
        <v>0.2</v>
      </c>
      <c r="K43" s="353">
        <v>64</v>
      </c>
      <c r="L43" s="395">
        <v>0.2</v>
      </c>
      <c r="M43" s="396"/>
      <c r="N43" s="396">
        <v>41</v>
      </c>
      <c r="O43" s="394">
        <v>0.1</v>
      </c>
      <c r="P43" s="18"/>
      <c r="Q43" s="383"/>
    </row>
    <row r="44" spans="1:17" ht="15.95" customHeight="1">
      <c r="A44" s="18"/>
      <c r="B44" s="380" t="s">
        <v>344</v>
      </c>
      <c r="C44" s="381"/>
      <c r="D44" s="310">
        <v>871</v>
      </c>
      <c r="E44" s="382">
        <v>2.1</v>
      </c>
      <c r="F44" s="310">
        <v>1283</v>
      </c>
      <c r="G44" s="382">
        <f t="shared" si="1"/>
        <v>3.1489299037895151</v>
      </c>
      <c r="H44" s="310"/>
      <c r="I44" s="310">
        <v>1338</v>
      </c>
      <c r="J44" s="276">
        <v>3.3</v>
      </c>
      <c r="K44" s="310">
        <v>1073</v>
      </c>
      <c r="L44" s="289">
        <v>2.6</v>
      </c>
      <c r="M44" s="310"/>
      <c r="N44" s="310">
        <v>676</v>
      </c>
      <c r="O44" s="276">
        <v>1.7</v>
      </c>
      <c r="P44" s="18"/>
    </row>
    <row r="45" spans="1:17" ht="15.95" customHeight="1">
      <c r="A45" s="18"/>
      <c r="B45" s="380" t="s">
        <v>345</v>
      </c>
      <c r="C45" s="381"/>
      <c r="D45" s="310">
        <v>1697</v>
      </c>
      <c r="E45" s="382">
        <v>4.0999999999999996</v>
      </c>
      <c r="F45" s="310">
        <v>2411</v>
      </c>
      <c r="G45" s="382">
        <v>5.8</v>
      </c>
      <c r="H45" s="310"/>
      <c r="I45" s="310">
        <v>2739</v>
      </c>
      <c r="J45" s="276">
        <v>6.7</v>
      </c>
      <c r="K45" s="310">
        <v>2531</v>
      </c>
      <c r="L45" s="289">
        <v>6.1</v>
      </c>
      <c r="M45" s="310"/>
      <c r="N45" s="310">
        <v>1459</v>
      </c>
      <c r="O45" s="276">
        <v>3.6</v>
      </c>
      <c r="P45" s="18"/>
    </row>
    <row r="46" spans="1:17" ht="15.95" customHeight="1">
      <c r="A46" s="18"/>
      <c r="B46" s="380" t="s">
        <v>346</v>
      </c>
      <c r="C46" s="381"/>
      <c r="D46" s="310">
        <v>897</v>
      </c>
      <c r="E46" s="382">
        <v>2.2000000000000002</v>
      </c>
      <c r="F46" s="310">
        <v>1396</v>
      </c>
      <c r="G46" s="382">
        <v>3.3</v>
      </c>
      <c r="H46" s="310"/>
      <c r="I46" s="310">
        <v>1555</v>
      </c>
      <c r="J46" s="276">
        <v>3.8</v>
      </c>
      <c r="K46" s="310">
        <v>1657</v>
      </c>
      <c r="L46" s="289">
        <v>4</v>
      </c>
      <c r="M46" s="310"/>
      <c r="N46" s="310">
        <v>882</v>
      </c>
      <c r="O46" s="276">
        <v>2.2000000000000002</v>
      </c>
      <c r="P46" s="18"/>
    </row>
    <row r="47" spans="1:17" ht="15.95" customHeight="1">
      <c r="A47" s="18"/>
      <c r="B47" s="380" t="s">
        <v>347</v>
      </c>
      <c r="C47" s="381"/>
      <c r="D47" s="310">
        <v>294</v>
      </c>
      <c r="E47" s="382">
        <v>0.7</v>
      </c>
      <c r="F47" s="310">
        <v>450</v>
      </c>
      <c r="G47" s="382">
        <v>1.1000000000000001</v>
      </c>
      <c r="H47" s="310"/>
      <c r="I47" s="310">
        <v>519</v>
      </c>
      <c r="J47" s="276">
        <v>1.3</v>
      </c>
      <c r="K47" s="310">
        <v>527</v>
      </c>
      <c r="L47" s="289">
        <v>1.3</v>
      </c>
      <c r="M47" s="310"/>
      <c r="N47" s="310">
        <v>325</v>
      </c>
      <c r="O47" s="276">
        <v>0.8</v>
      </c>
      <c r="P47" s="18"/>
    </row>
    <row r="48" spans="1:17" ht="15.95" customHeight="1">
      <c r="A48" s="18"/>
      <c r="B48" s="380" t="s">
        <v>348</v>
      </c>
      <c r="C48" s="381"/>
      <c r="D48" s="310">
        <v>71</v>
      </c>
      <c r="E48" s="382">
        <v>0.2</v>
      </c>
      <c r="F48" s="310">
        <v>84</v>
      </c>
      <c r="G48" s="382">
        <v>0.2</v>
      </c>
      <c r="H48" s="310"/>
      <c r="I48" s="310">
        <v>137</v>
      </c>
      <c r="J48" s="276">
        <v>0.3</v>
      </c>
      <c r="K48" s="310">
        <v>164</v>
      </c>
      <c r="L48" s="289">
        <v>0.4</v>
      </c>
      <c r="M48" s="310"/>
      <c r="N48" s="310">
        <v>84</v>
      </c>
      <c r="O48" s="276">
        <v>0.2</v>
      </c>
      <c r="P48" s="18"/>
    </row>
    <row r="49" spans="1:17" ht="15.95" customHeight="1">
      <c r="A49" s="18"/>
      <c r="B49" s="380" t="s">
        <v>349</v>
      </c>
      <c r="C49" s="381"/>
      <c r="D49" s="310">
        <v>4</v>
      </c>
      <c r="E49" s="382">
        <v>0</v>
      </c>
      <c r="F49" s="310">
        <v>7</v>
      </c>
      <c r="G49" s="382">
        <v>0</v>
      </c>
      <c r="H49" s="310"/>
      <c r="I49" s="310">
        <v>15</v>
      </c>
      <c r="J49" s="276">
        <v>0</v>
      </c>
      <c r="K49" s="310">
        <v>14</v>
      </c>
      <c r="L49" s="397">
        <v>0.03</v>
      </c>
      <c r="M49" s="310"/>
      <c r="N49" s="310">
        <v>12</v>
      </c>
      <c r="O49" s="398">
        <v>0.02</v>
      </c>
      <c r="P49" s="18"/>
    </row>
    <row r="50" spans="1:17" ht="15.95" customHeight="1" thickBot="1">
      <c r="A50" s="18"/>
      <c r="B50" s="281" t="s">
        <v>303</v>
      </c>
      <c r="C50" s="399"/>
      <c r="D50" s="349">
        <v>3913</v>
      </c>
      <c r="E50" s="385">
        <v>9.5</v>
      </c>
      <c r="F50" s="349">
        <v>5719</v>
      </c>
      <c r="G50" s="385">
        <v>13.7</v>
      </c>
      <c r="H50" s="349"/>
      <c r="I50" s="349">
        <v>6379</v>
      </c>
      <c r="J50" s="386">
        <v>15.7</v>
      </c>
      <c r="K50" s="349">
        <v>6030</v>
      </c>
      <c r="L50" s="290">
        <v>14.6</v>
      </c>
      <c r="M50" s="349"/>
      <c r="N50" s="349">
        <v>3479</v>
      </c>
      <c r="O50" s="386">
        <v>8.6</v>
      </c>
      <c r="P50" s="18"/>
    </row>
    <row r="51" spans="1:17" ht="15.95" customHeight="1" thickBot="1">
      <c r="A51" s="18"/>
      <c r="B51" s="162" t="s">
        <v>350</v>
      </c>
      <c r="C51" s="384"/>
      <c r="D51" s="387"/>
      <c r="E51" s="388"/>
      <c r="F51" s="387"/>
      <c r="G51" s="388"/>
      <c r="H51" s="387"/>
      <c r="I51" s="387"/>
      <c r="J51" s="388"/>
      <c r="K51" s="387"/>
      <c r="L51" s="387"/>
      <c r="M51" s="387"/>
      <c r="N51" s="387"/>
      <c r="O51" s="400"/>
      <c r="P51" s="18"/>
    </row>
    <row r="52" spans="1:17" ht="15.95" customHeight="1">
      <c r="A52" s="18"/>
      <c r="B52" s="391" t="s">
        <v>333</v>
      </c>
      <c r="C52" s="392"/>
      <c r="D52" s="396">
        <v>671</v>
      </c>
      <c r="E52" s="401">
        <v>1.6</v>
      </c>
      <c r="F52" s="396">
        <v>918</v>
      </c>
      <c r="G52" s="401">
        <v>2.2000000000000002</v>
      </c>
      <c r="H52" s="353"/>
      <c r="I52" s="353">
        <v>624</v>
      </c>
      <c r="J52" s="394">
        <v>1.5</v>
      </c>
      <c r="K52" s="353">
        <v>550</v>
      </c>
      <c r="L52" s="395">
        <v>1.3</v>
      </c>
      <c r="M52" s="396"/>
      <c r="N52" s="396">
        <v>419</v>
      </c>
      <c r="O52" s="394">
        <v>1</v>
      </c>
      <c r="P52" s="18"/>
      <c r="Q52" s="383"/>
    </row>
    <row r="53" spans="1:17" ht="15.95" customHeight="1">
      <c r="A53" s="18"/>
      <c r="B53" s="380" t="s">
        <v>30</v>
      </c>
      <c r="C53" s="381"/>
      <c r="D53" s="310">
        <v>1450</v>
      </c>
      <c r="E53" s="402">
        <v>3.5</v>
      </c>
      <c r="F53" s="310">
        <v>2343</v>
      </c>
      <c r="G53" s="402">
        <v>5.6</v>
      </c>
      <c r="H53" s="310"/>
      <c r="I53" s="310">
        <v>3184</v>
      </c>
      <c r="J53" s="276">
        <v>7.8</v>
      </c>
      <c r="K53" s="310">
        <v>3333</v>
      </c>
      <c r="L53" s="289">
        <v>8.1</v>
      </c>
      <c r="M53" s="310"/>
      <c r="N53" s="310">
        <v>1936</v>
      </c>
      <c r="O53" s="276">
        <v>4.8</v>
      </c>
      <c r="P53" s="18"/>
    </row>
    <row r="54" spans="1:17" ht="15.95" customHeight="1">
      <c r="A54" s="18"/>
      <c r="B54" s="380" t="s">
        <v>31</v>
      </c>
      <c r="C54" s="381"/>
      <c r="D54" s="347">
        <v>517</v>
      </c>
      <c r="E54" s="402">
        <v>1.3</v>
      </c>
      <c r="F54" s="347">
        <v>797</v>
      </c>
      <c r="G54" s="402">
        <v>1.9</v>
      </c>
      <c r="H54" s="310"/>
      <c r="I54" s="310">
        <v>920</v>
      </c>
      <c r="J54" s="276">
        <v>2.2999999999999998</v>
      </c>
      <c r="K54" s="310">
        <v>712</v>
      </c>
      <c r="L54" s="289">
        <v>1.7</v>
      </c>
      <c r="M54" s="310"/>
      <c r="N54" s="310">
        <v>431</v>
      </c>
      <c r="O54" s="276">
        <v>1.1000000000000001</v>
      </c>
      <c r="P54" s="18"/>
    </row>
    <row r="55" spans="1:17" ht="15.95" customHeight="1">
      <c r="A55" s="18"/>
      <c r="B55" s="203" t="s">
        <v>351</v>
      </c>
      <c r="C55" s="381"/>
      <c r="D55" s="310">
        <v>1275</v>
      </c>
      <c r="E55" s="402">
        <v>3.1</v>
      </c>
      <c r="F55" s="310">
        <v>1661</v>
      </c>
      <c r="G55" s="402">
        <v>4</v>
      </c>
      <c r="H55" s="310"/>
      <c r="I55" s="310">
        <v>1651</v>
      </c>
      <c r="J55" s="276">
        <v>4.0999999999999996</v>
      </c>
      <c r="K55" s="310">
        <v>1435</v>
      </c>
      <c r="L55" s="289">
        <v>3.5</v>
      </c>
      <c r="M55" s="310"/>
      <c r="N55" s="310">
        <v>693</v>
      </c>
      <c r="O55" s="276">
        <v>1.7</v>
      </c>
      <c r="P55" s="18"/>
    </row>
    <row r="56" spans="1:17" ht="15.95" customHeight="1" thickBot="1">
      <c r="A56" s="18"/>
      <c r="B56" s="281" t="s">
        <v>303</v>
      </c>
      <c r="C56" s="399"/>
      <c r="D56" s="349">
        <v>3913</v>
      </c>
      <c r="E56" s="403">
        <v>9.5</v>
      </c>
      <c r="F56" s="349">
        <v>5719</v>
      </c>
      <c r="G56" s="290">
        <v>13.7</v>
      </c>
      <c r="H56" s="349"/>
      <c r="I56" s="349">
        <v>6379</v>
      </c>
      <c r="J56" s="386">
        <v>15.7</v>
      </c>
      <c r="K56" s="349">
        <v>6030</v>
      </c>
      <c r="L56" s="290">
        <v>14.6</v>
      </c>
      <c r="M56" s="349"/>
      <c r="N56" s="349">
        <v>3479</v>
      </c>
      <c r="O56" s="386">
        <v>8.6</v>
      </c>
      <c r="P56" s="18"/>
    </row>
    <row r="57" spans="1:17" ht="15.95" customHeight="1">
      <c r="A57" s="18"/>
      <c r="B57" s="827" t="s">
        <v>352</v>
      </c>
      <c r="C57" s="828"/>
      <c r="D57" s="828"/>
      <c r="E57" s="828"/>
      <c r="F57" s="828"/>
      <c r="G57" s="828"/>
      <c r="H57" s="828"/>
      <c r="I57" s="828"/>
      <c r="J57" s="828"/>
      <c r="K57" s="828"/>
      <c r="L57" s="18"/>
      <c r="M57" s="18"/>
      <c r="N57" s="18"/>
      <c r="O57" s="18"/>
      <c r="P57" s="18"/>
      <c r="Q57" s="18"/>
    </row>
    <row r="58" spans="1:17" ht="15.95" customHeight="1">
      <c r="A58" s="18"/>
      <c r="B58" s="404"/>
      <c r="C58" s="405"/>
      <c r="D58" s="405"/>
      <c r="E58" s="405"/>
      <c r="F58" s="405"/>
      <c r="G58" s="405"/>
      <c r="H58" s="405"/>
      <c r="I58" s="405"/>
      <c r="J58" s="405"/>
      <c r="K58" s="405"/>
      <c r="L58" s="18"/>
      <c r="M58" s="18"/>
      <c r="N58" s="18"/>
      <c r="O58" s="18"/>
      <c r="P58" s="18"/>
      <c r="Q58" s="18"/>
    </row>
    <row r="59" spans="1:17" ht="15.6" customHeight="1">
      <c r="A59" s="18"/>
      <c r="B59" s="18"/>
      <c r="C59" s="18"/>
      <c r="D59" s="18"/>
      <c r="E59" s="18"/>
      <c r="F59" s="18"/>
      <c r="G59" s="18"/>
      <c r="H59" s="18"/>
      <c r="I59" s="18"/>
      <c r="J59" s="18"/>
      <c r="K59" s="18"/>
      <c r="L59" s="18"/>
      <c r="M59" s="18"/>
      <c r="N59" s="18"/>
      <c r="O59" s="18"/>
      <c r="P59" s="18"/>
      <c r="Q59" s="18"/>
    </row>
    <row r="60" spans="1:17" ht="15.95" customHeight="1">
      <c r="A60" s="18"/>
      <c r="B60" s="18"/>
      <c r="C60" s="18"/>
      <c r="D60" s="18"/>
      <c r="E60" s="18"/>
      <c r="F60" s="18"/>
      <c r="G60" s="18"/>
      <c r="H60" s="18"/>
      <c r="I60" s="18"/>
      <c r="J60" s="18"/>
      <c r="K60" s="18"/>
      <c r="L60" s="18"/>
      <c r="M60" s="18"/>
      <c r="N60" s="18"/>
      <c r="O60" s="18"/>
      <c r="P60" s="18"/>
      <c r="Q60" s="18"/>
    </row>
    <row r="61" spans="1:17" ht="15.95" customHeight="1" thickBot="1">
      <c r="A61" s="18"/>
      <c r="B61" s="83" t="s">
        <v>353</v>
      </c>
      <c r="C61" s="137"/>
      <c r="D61" s="119">
        <v>2024</v>
      </c>
      <c r="E61" s="119">
        <v>2023</v>
      </c>
      <c r="F61" s="119">
        <v>2022</v>
      </c>
      <c r="G61" s="119">
        <v>2021</v>
      </c>
      <c r="H61" s="330"/>
      <c r="I61" s="119">
        <v>2020</v>
      </c>
      <c r="J61" s="406"/>
      <c r="K61" s="406"/>
      <c r="L61" s="18"/>
      <c r="M61" s="18"/>
      <c r="N61" s="18"/>
      <c r="O61" s="18"/>
      <c r="P61" s="18"/>
    </row>
    <row r="62" spans="1:17" ht="15.95" customHeight="1">
      <c r="A62" s="18"/>
      <c r="B62" s="407" t="s">
        <v>354</v>
      </c>
      <c r="C62" s="407"/>
      <c r="D62" s="305">
        <v>2957</v>
      </c>
      <c r="E62" s="305">
        <v>3903</v>
      </c>
      <c r="F62" s="305">
        <v>5754</v>
      </c>
      <c r="G62" s="305">
        <v>3842</v>
      </c>
      <c r="H62" s="305"/>
      <c r="I62" s="305">
        <v>2612</v>
      </c>
      <c r="J62" s="408"/>
      <c r="K62" s="57"/>
      <c r="L62" s="18"/>
      <c r="M62" s="18"/>
      <c r="N62" s="18"/>
      <c r="O62" s="18"/>
      <c r="P62" s="18"/>
    </row>
    <row r="63" spans="1:17" ht="15.95" customHeight="1">
      <c r="A63" s="18"/>
      <c r="B63" s="380" t="s">
        <v>355</v>
      </c>
      <c r="C63" s="380"/>
      <c r="D63" s="310">
        <v>1819</v>
      </c>
      <c r="E63" s="310">
        <v>1326</v>
      </c>
      <c r="F63" s="310">
        <v>1941</v>
      </c>
      <c r="G63" s="310">
        <v>1896</v>
      </c>
      <c r="H63" s="310"/>
      <c r="I63" s="310">
        <v>1669</v>
      </c>
      <c r="J63" s="408"/>
      <c r="K63" s="57"/>
      <c r="L63" s="18"/>
      <c r="M63" s="18"/>
      <c r="N63" s="18"/>
      <c r="O63" s="18"/>
      <c r="P63" s="18"/>
    </row>
    <row r="64" spans="1:17" ht="15.95" customHeight="1" thickBot="1">
      <c r="A64" s="18"/>
      <c r="B64" s="281" t="s">
        <v>303</v>
      </c>
      <c r="C64" s="281"/>
      <c r="D64" s="349">
        <v>4776</v>
      </c>
      <c r="E64" s="349">
        <v>5229</v>
      </c>
      <c r="F64" s="349">
        <f>SUM(F62:F63)</f>
        <v>7695</v>
      </c>
      <c r="G64" s="349">
        <v>5738</v>
      </c>
      <c r="H64" s="349"/>
      <c r="I64" s="349">
        <v>4281</v>
      </c>
      <c r="J64" s="409"/>
      <c r="K64" s="409"/>
      <c r="L64" s="18"/>
      <c r="M64" s="18"/>
      <c r="N64" s="18"/>
      <c r="O64" s="18"/>
      <c r="P64" s="18"/>
    </row>
    <row r="65" spans="1:19" ht="15.95" customHeight="1" thickBot="1">
      <c r="A65" s="18"/>
      <c r="B65" s="281" t="s">
        <v>356</v>
      </c>
      <c r="C65" s="281"/>
      <c r="D65" s="290">
        <v>11.5</v>
      </c>
      <c r="E65" s="290">
        <v>12.7</v>
      </c>
      <c r="F65" s="290">
        <v>18.8</v>
      </c>
      <c r="G65" s="290">
        <v>14</v>
      </c>
      <c r="H65" s="290"/>
      <c r="I65" s="290">
        <v>10.6</v>
      </c>
      <c r="J65" s="37"/>
      <c r="K65" s="37"/>
      <c r="L65" s="18"/>
      <c r="M65" s="18"/>
      <c r="N65" s="18"/>
      <c r="O65" s="18"/>
      <c r="P65" s="18"/>
    </row>
    <row r="66" spans="1:19" ht="21" customHeight="1">
      <c r="A66" s="18"/>
      <c r="B66" s="829" t="s">
        <v>357</v>
      </c>
      <c r="C66" s="829"/>
      <c r="D66" s="829"/>
      <c r="E66" s="829"/>
      <c r="F66" s="829"/>
      <c r="G66" s="829"/>
      <c r="H66" s="410"/>
      <c r="I66" s="411"/>
      <c r="J66" s="411"/>
      <c r="K66" s="411"/>
      <c r="L66" s="18"/>
      <c r="M66" s="18"/>
      <c r="N66" s="18"/>
      <c r="O66" s="18"/>
      <c r="P66" s="18"/>
      <c r="Q66" s="18"/>
    </row>
    <row r="67" spans="1:19" ht="15">
      <c r="A67" s="18"/>
      <c r="B67" s="18"/>
      <c r="C67" s="411"/>
      <c r="D67" s="411"/>
      <c r="E67" s="411"/>
      <c r="F67" s="411"/>
      <c r="G67" s="411"/>
      <c r="H67" s="411"/>
      <c r="I67" s="18"/>
      <c r="J67" s="18"/>
      <c r="K67" s="18"/>
      <c r="L67" s="18"/>
      <c r="M67" s="18"/>
      <c r="N67" s="18"/>
      <c r="O67" s="18"/>
      <c r="P67" s="18"/>
      <c r="Q67" s="18"/>
    </row>
    <row r="68" spans="1:19" ht="15">
      <c r="A68" s="18"/>
      <c r="B68" s="411"/>
      <c r="C68" s="18"/>
      <c r="D68" s="18"/>
      <c r="E68" s="18"/>
      <c r="F68" s="18"/>
      <c r="G68" s="18"/>
      <c r="H68" s="18"/>
      <c r="I68" s="18"/>
      <c r="J68" s="18"/>
      <c r="K68" s="18"/>
      <c r="L68" s="18"/>
      <c r="M68" s="18"/>
      <c r="N68" s="18"/>
      <c r="O68" s="18"/>
      <c r="P68" s="18"/>
      <c r="Q68" s="18"/>
    </row>
    <row r="69" spans="1:19" ht="30" customHeight="1" thickBot="1">
      <c r="A69" s="18"/>
      <c r="B69" s="372" t="s">
        <v>358</v>
      </c>
      <c r="C69" s="373"/>
      <c r="D69" s="780">
        <v>2024</v>
      </c>
      <c r="E69" s="780"/>
      <c r="F69" s="780">
        <v>2023</v>
      </c>
      <c r="G69" s="780"/>
      <c r="H69" s="374">
        <v>2022</v>
      </c>
      <c r="I69" s="780">
        <v>2022</v>
      </c>
      <c r="J69" s="780"/>
      <c r="K69" s="780">
        <v>2021</v>
      </c>
      <c r="L69" s="780"/>
      <c r="M69" s="157"/>
      <c r="N69" s="374">
        <v>2020</v>
      </c>
      <c r="O69" s="412"/>
      <c r="R69" s="18"/>
      <c r="S69" s="18"/>
    </row>
    <row r="70" spans="1:19" ht="43.5" thickBot="1">
      <c r="A70" s="18"/>
      <c r="B70" s="701"/>
      <c r="C70" s="107"/>
      <c r="D70" s="375" t="s">
        <v>337</v>
      </c>
      <c r="E70" s="375" t="s">
        <v>359</v>
      </c>
      <c r="F70" s="375" t="s">
        <v>337</v>
      </c>
      <c r="G70" s="375" t="s">
        <v>359</v>
      </c>
      <c r="H70" s="376"/>
      <c r="I70" s="375" t="s">
        <v>337</v>
      </c>
      <c r="J70" s="375" t="s">
        <v>359</v>
      </c>
      <c r="K70" s="375" t="s">
        <v>337</v>
      </c>
      <c r="L70" s="375" t="s">
        <v>359</v>
      </c>
      <c r="M70" s="376"/>
      <c r="N70" s="375" t="s">
        <v>337</v>
      </c>
      <c r="O70" s="375" t="s">
        <v>359</v>
      </c>
    </row>
    <row r="71" spans="1:19" ht="15.95" customHeight="1" thickBot="1">
      <c r="A71" s="18"/>
      <c r="B71" s="162" t="s">
        <v>360</v>
      </c>
      <c r="C71" s="413"/>
      <c r="D71" s="431"/>
      <c r="E71" s="431"/>
      <c r="F71" s="431"/>
      <c r="G71" s="431"/>
      <c r="H71" s="431"/>
      <c r="I71" s="431"/>
      <c r="J71" s="431"/>
      <c r="K71" s="702"/>
      <c r="L71" s="702"/>
      <c r="M71" s="432"/>
      <c r="N71" s="702"/>
      <c r="O71" s="702"/>
    </row>
    <row r="72" spans="1:19" ht="15.95" customHeight="1">
      <c r="A72" s="18"/>
      <c r="B72" s="391" t="s">
        <v>321</v>
      </c>
      <c r="C72" s="109"/>
      <c r="D72" s="353">
        <v>2438</v>
      </c>
      <c r="E72" s="394">
        <v>11.5</v>
      </c>
      <c r="F72" s="353">
        <v>2805</v>
      </c>
      <c r="G72" s="394">
        <v>13.3</v>
      </c>
      <c r="H72" s="353"/>
      <c r="I72" s="353">
        <v>3939</v>
      </c>
      <c r="J72" s="394">
        <v>18.8</v>
      </c>
      <c r="K72" s="353">
        <v>3221</v>
      </c>
      <c r="L72" s="395">
        <v>15.3</v>
      </c>
      <c r="M72" s="414"/>
      <c r="N72" s="426">
        <v>2339</v>
      </c>
      <c r="O72" s="427">
        <v>20</v>
      </c>
      <c r="Q72" s="416"/>
    </row>
    <row r="73" spans="1:19" ht="15.95" customHeight="1">
      <c r="A73" s="18"/>
      <c r="B73" s="380" t="s">
        <v>322</v>
      </c>
      <c r="C73" s="703"/>
      <c r="D73" s="310">
        <v>2336</v>
      </c>
      <c r="E73" s="276">
        <v>11.4</v>
      </c>
      <c r="F73" s="310">
        <v>2422</v>
      </c>
      <c r="G73" s="276">
        <v>12</v>
      </c>
      <c r="H73" s="310"/>
      <c r="I73" s="310">
        <v>3755</v>
      </c>
      <c r="J73" s="276">
        <v>18.8</v>
      </c>
      <c r="K73" s="310">
        <v>2517</v>
      </c>
      <c r="L73" s="289">
        <v>12.7</v>
      </c>
      <c r="M73" s="368"/>
      <c r="N73" s="311">
        <v>1942</v>
      </c>
      <c r="O73" s="417">
        <v>17.5</v>
      </c>
      <c r="Q73" s="416"/>
    </row>
    <row r="74" spans="1:19" ht="15.95" customHeight="1">
      <c r="A74" s="18"/>
      <c r="B74" s="380" t="s">
        <v>340</v>
      </c>
      <c r="C74" s="307"/>
      <c r="D74" s="310">
        <v>2</v>
      </c>
      <c r="E74" s="276">
        <v>19</v>
      </c>
      <c r="F74" s="310" t="s">
        <v>40</v>
      </c>
      <c r="G74" s="276" t="s">
        <v>40</v>
      </c>
      <c r="H74" s="310"/>
      <c r="I74" s="310" t="s">
        <v>40</v>
      </c>
      <c r="J74" s="276" t="s">
        <v>40</v>
      </c>
      <c r="K74" s="310" t="s">
        <v>40</v>
      </c>
      <c r="L74" s="289" t="s">
        <v>40</v>
      </c>
      <c r="M74" s="368"/>
      <c r="N74" s="311" t="s">
        <v>40</v>
      </c>
      <c r="O74" s="417" t="s">
        <v>40</v>
      </c>
      <c r="Q74" s="416"/>
    </row>
    <row r="75" spans="1:19" ht="15.95" customHeight="1" thickBot="1">
      <c r="A75" s="18"/>
      <c r="B75" s="281" t="s">
        <v>303</v>
      </c>
      <c r="C75" s="413"/>
      <c r="D75" s="349">
        <v>4776</v>
      </c>
      <c r="E75" s="386">
        <v>11.5</v>
      </c>
      <c r="F75" s="349" t="s">
        <v>361</v>
      </c>
      <c r="G75" s="386">
        <v>12.7</v>
      </c>
      <c r="H75" s="418"/>
      <c r="I75" s="349">
        <v>7695</v>
      </c>
      <c r="J75" s="386">
        <v>18.8</v>
      </c>
      <c r="K75" s="349">
        <v>5738</v>
      </c>
      <c r="L75" s="290">
        <v>14</v>
      </c>
      <c r="M75" s="369"/>
      <c r="N75" s="419">
        <v>4281</v>
      </c>
      <c r="O75" s="420">
        <v>10.6</v>
      </c>
      <c r="Q75" s="421"/>
    </row>
    <row r="76" spans="1:19" ht="15.95" customHeight="1" thickBot="1">
      <c r="A76" s="18"/>
      <c r="B76" s="162" t="s">
        <v>362</v>
      </c>
      <c r="C76" s="413"/>
      <c r="D76" s="277"/>
      <c r="E76" s="277"/>
      <c r="F76" s="277"/>
      <c r="G76" s="277"/>
      <c r="H76" s="422"/>
      <c r="I76" s="422"/>
      <c r="J76" s="422"/>
      <c r="K76" s="422"/>
      <c r="L76" s="422"/>
      <c r="M76" s="369"/>
      <c r="N76" s="423"/>
      <c r="O76" s="424"/>
      <c r="Q76" s="171"/>
    </row>
    <row r="77" spans="1:19" ht="15.95" customHeight="1">
      <c r="A77" s="18"/>
      <c r="B77" s="391" t="s">
        <v>343</v>
      </c>
      <c r="C77" s="425"/>
      <c r="D77" s="353">
        <v>19</v>
      </c>
      <c r="E77" s="394">
        <v>27</v>
      </c>
      <c r="F77" s="353">
        <v>66</v>
      </c>
      <c r="G77" s="394">
        <v>90.4</v>
      </c>
      <c r="H77" s="353"/>
      <c r="I77" s="353">
        <v>30</v>
      </c>
      <c r="J77" s="394">
        <v>40</v>
      </c>
      <c r="K77" s="353">
        <v>24</v>
      </c>
      <c r="L77" s="395">
        <v>36.9</v>
      </c>
      <c r="M77" s="414"/>
      <c r="N77" s="426">
        <v>42</v>
      </c>
      <c r="O77" s="427">
        <v>70</v>
      </c>
      <c r="Q77" s="416"/>
    </row>
    <row r="78" spans="1:19" ht="15.95" customHeight="1">
      <c r="A78" s="18"/>
      <c r="B78" s="380" t="s">
        <v>344</v>
      </c>
      <c r="C78" s="307"/>
      <c r="D78" s="310">
        <v>381</v>
      </c>
      <c r="E78" s="276">
        <v>18.3</v>
      </c>
      <c r="F78" s="310">
        <v>574</v>
      </c>
      <c r="G78" s="276">
        <v>25.4</v>
      </c>
      <c r="H78" s="310"/>
      <c r="I78" s="310">
        <v>750</v>
      </c>
      <c r="J78" s="276">
        <v>34.6</v>
      </c>
      <c r="K78" s="310">
        <v>525</v>
      </c>
      <c r="L78" s="289">
        <v>26.2</v>
      </c>
      <c r="M78" s="368"/>
      <c r="N78" s="311">
        <v>508</v>
      </c>
      <c r="O78" s="417">
        <v>26</v>
      </c>
      <c r="Q78" s="416"/>
    </row>
    <row r="79" spans="1:19" ht="15.95" customHeight="1">
      <c r="A79" s="18"/>
      <c r="B79" s="380" t="s">
        <v>345</v>
      </c>
      <c r="C79" s="307"/>
      <c r="D79" s="310">
        <v>1557</v>
      </c>
      <c r="E79" s="276">
        <v>12.8</v>
      </c>
      <c r="F79" s="310">
        <v>1825</v>
      </c>
      <c r="G79" s="276">
        <v>14.9</v>
      </c>
      <c r="H79" s="310"/>
      <c r="I79" s="310">
        <v>2996</v>
      </c>
      <c r="J79" s="276">
        <v>23.7</v>
      </c>
      <c r="K79" s="310">
        <v>2001</v>
      </c>
      <c r="L79" s="289">
        <v>15.1</v>
      </c>
      <c r="M79" s="368"/>
      <c r="N79" s="311">
        <v>1510</v>
      </c>
      <c r="O79" s="417">
        <v>11</v>
      </c>
      <c r="Q79" s="416"/>
    </row>
    <row r="80" spans="1:19" ht="15.95" customHeight="1">
      <c r="A80" s="18"/>
      <c r="B80" s="380" t="s">
        <v>346</v>
      </c>
      <c r="C80" s="307"/>
      <c r="D80" s="310">
        <v>1343</v>
      </c>
      <c r="E80" s="276">
        <v>8.6999999999999993</v>
      </c>
      <c r="F80" s="310">
        <v>1535</v>
      </c>
      <c r="G80" s="276">
        <v>10.1</v>
      </c>
      <c r="H80" s="310"/>
      <c r="I80" s="310">
        <v>2417</v>
      </c>
      <c r="J80" s="276">
        <v>16.100000000000001</v>
      </c>
      <c r="K80" s="310">
        <v>1633</v>
      </c>
      <c r="L80" s="289">
        <v>11.1</v>
      </c>
      <c r="M80" s="368"/>
      <c r="N80" s="311">
        <v>1157</v>
      </c>
      <c r="O80" s="417">
        <v>8</v>
      </c>
      <c r="Q80" s="416"/>
    </row>
    <row r="81" spans="1:17" ht="15.95" customHeight="1">
      <c r="A81" s="18"/>
      <c r="B81" s="380" t="s">
        <v>347</v>
      </c>
      <c r="C81" s="307"/>
      <c r="D81" s="310">
        <v>766</v>
      </c>
      <c r="E81" s="276">
        <v>9.8000000000000007</v>
      </c>
      <c r="F81" s="310">
        <v>697</v>
      </c>
      <c r="G81" s="276">
        <v>9.1999999999999993</v>
      </c>
      <c r="H81" s="310"/>
      <c r="I81" s="310">
        <v>899</v>
      </c>
      <c r="J81" s="276">
        <v>12.3</v>
      </c>
      <c r="K81" s="310">
        <v>792</v>
      </c>
      <c r="L81" s="289">
        <v>11.1</v>
      </c>
      <c r="M81" s="368"/>
      <c r="N81" s="311">
        <v>601</v>
      </c>
      <c r="O81" s="417">
        <v>9</v>
      </c>
      <c r="Q81" s="416"/>
    </row>
    <row r="82" spans="1:17" ht="15.95" customHeight="1">
      <c r="A82" s="18"/>
      <c r="B82" s="380" t="s">
        <v>348</v>
      </c>
      <c r="C82" s="307"/>
      <c r="D82" s="310">
        <v>510</v>
      </c>
      <c r="E82" s="276">
        <v>15</v>
      </c>
      <c r="F82" s="310">
        <v>405</v>
      </c>
      <c r="G82" s="276">
        <v>11.9</v>
      </c>
      <c r="H82" s="310"/>
      <c r="I82" s="310">
        <v>459</v>
      </c>
      <c r="J82" s="276">
        <v>13.7</v>
      </c>
      <c r="K82" s="310">
        <v>590</v>
      </c>
      <c r="L82" s="289">
        <v>17.5</v>
      </c>
      <c r="M82" s="368"/>
      <c r="N82" s="311">
        <v>353</v>
      </c>
      <c r="O82" s="417">
        <v>10</v>
      </c>
      <c r="Q82" s="416"/>
    </row>
    <row r="83" spans="1:17" ht="15.95" customHeight="1">
      <c r="A83" s="18"/>
      <c r="B83" s="380" t="s">
        <v>349</v>
      </c>
      <c r="C83" s="307"/>
      <c r="D83" s="310">
        <v>200</v>
      </c>
      <c r="E83" s="276">
        <v>37.9</v>
      </c>
      <c r="F83" s="310">
        <v>87</v>
      </c>
      <c r="G83" s="276">
        <v>17.2</v>
      </c>
      <c r="H83" s="310"/>
      <c r="I83" s="310">
        <v>144</v>
      </c>
      <c r="J83" s="276">
        <v>31.3</v>
      </c>
      <c r="K83" s="310">
        <v>173</v>
      </c>
      <c r="L83" s="289">
        <v>40.200000000000003</v>
      </c>
      <c r="M83" s="368"/>
      <c r="N83" s="311">
        <v>110</v>
      </c>
      <c r="O83" s="417">
        <v>26</v>
      </c>
      <c r="Q83" s="416"/>
    </row>
    <row r="84" spans="1:17" ht="15.95" customHeight="1" thickBot="1">
      <c r="A84" s="18"/>
      <c r="B84" s="281" t="s">
        <v>303</v>
      </c>
      <c r="C84" s="413"/>
      <c r="D84" s="349">
        <v>4776</v>
      </c>
      <c r="E84" s="386">
        <v>11.5</v>
      </c>
      <c r="F84" s="349">
        <v>5229</v>
      </c>
      <c r="G84" s="386">
        <v>12.7</v>
      </c>
      <c r="H84" s="349"/>
      <c r="I84" s="349">
        <v>7695</v>
      </c>
      <c r="J84" s="386">
        <v>18.8</v>
      </c>
      <c r="K84" s="349">
        <v>5738</v>
      </c>
      <c r="L84" s="290">
        <v>14</v>
      </c>
      <c r="M84" s="369"/>
      <c r="N84" s="419">
        <v>4281</v>
      </c>
      <c r="O84" s="420">
        <v>10.6</v>
      </c>
      <c r="Q84" s="421"/>
    </row>
    <row r="85" spans="1:17" ht="15.95" customHeight="1" thickBot="1">
      <c r="A85" s="18"/>
      <c r="B85" s="428" t="s">
        <v>363</v>
      </c>
      <c r="C85" s="429"/>
      <c r="D85" s="826"/>
      <c r="E85" s="826"/>
      <c r="F85" s="826"/>
      <c r="G85" s="826"/>
      <c r="H85" s="430"/>
      <c r="I85" s="430"/>
      <c r="J85" s="430"/>
      <c r="K85" s="431"/>
      <c r="L85" s="431"/>
      <c r="M85" s="432"/>
      <c r="N85" s="433"/>
      <c r="O85" s="434"/>
    </row>
    <row r="86" spans="1:17" ht="15.95" customHeight="1">
      <c r="A86" s="18"/>
      <c r="B86" s="391" t="s">
        <v>333</v>
      </c>
      <c r="C86" s="425"/>
      <c r="D86" s="353">
        <v>693</v>
      </c>
      <c r="E86" s="394">
        <v>13.3</v>
      </c>
      <c r="F86" s="353">
        <v>870</v>
      </c>
      <c r="G86" s="394">
        <v>16.600000000000001</v>
      </c>
      <c r="H86" s="353"/>
      <c r="I86" s="353">
        <v>1419</v>
      </c>
      <c r="J86" s="394">
        <v>25.3</v>
      </c>
      <c r="K86" s="353">
        <v>779</v>
      </c>
      <c r="L86" s="395">
        <v>12.7</v>
      </c>
      <c r="M86" s="414"/>
      <c r="N86" s="426" t="s">
        <v>364</v>
      </c>
      <c r="O86" s="435">
        <v>32.5</v>
      </c>
      <c r="Q86" s="416"/>
    </row>
    <row r="87" spans="1:17" ht="15.95" customHeight="1">
      <c r="A87" s="18"/>
      <c r="B87" s="380" t="s">
        <v>30</v>
      </c>
      <c r="C87" s="307"/>
      <c r="D87" s="310">
        <v>2658</v>
      </c>
      <c r="E87" s="276">
        <v>13.2</v>
      </c>
      <c r="F87" s="310">
        <v>2728</v>
      </c>
      <c r="G87" s="276">
        <v>13.3</v>
      </c>
      <c r="H87" s="310"/>
      <c r="I87" s="310">
        <v>3775</v>
      </c>
      <c r="J87" s="276">
        <v>18.5</v>
      </c>
      <c r="K87" s="310">
        <v>3398</v>
      </c>
      <c r="L87" s="289">
        <v>16.8</v>
      </c>
      <c r="M87" s="368"/>
      <c r="N87" s="311" t="s">
        <v>365</v>
      </c>
      <c r="O87" s="436">
        <v>18.100000000000001</v>
      </c>
      <c r="Q87" s="416"/>
    </row>
    <row r="88" spans="1:17" ht="15.95" customHeight="1">
      <c r="A88" s="18"/>
      <c r="B88" s="380" t="s">
        <v>31</v>
      </c>
      <c r="C88" s="307"/>
      <c r="D88" s="310">
        <v>748</v>
      </c>
      <c r="E88" s="276">
        <v>10</v>
      </c>
      <c r="F88" s="310">
        <v>734</v>
      </c>
      <c r="G88" s="276">
        <v>9.6999999999999993</v>
      </c>
      <c r="H88" s="310"/>
      <c r="I88" s="310">
        <v>1035</v>
      </c>
      <c r="J88" s="276">
        <v>13.8</v>
      </c>
      <c r="K88" s="310">
        <v>873</v>
      </c>
      <c r="L88" s="289">
        <v>11.6</v>
      </c>
      <c r="M88" s="368"/>
      <c r="N88" s="311" t="s">
        <v>366</v>
      </c>
      <c r="O88" s="436">
        <v>17.899999999999999</v>
      </c>
      <c r="Q88" s="416"/>
    </row>
    <row r="89" spans="1:17" ht="15.95" customHeight="1">
      <c r="A89" s="18"/>
      <c r="B89" s="203" t="s">
        <v>367</v>
      </c>
      <c r="C89" s="307"/>
      <c r="D89" s="310">
        <v>677</v>
      </c>
      <c r="E89" s="276">
        <v>7.8</v>
      </c>
      <c r="F89" s="310">
        <v>897</v>
      </c>
      <c r="G89" s="276">
        <v>11.2</v>
      </c>
      <c r="H89" s="310"/>
      <c r="I89" s="310">
        <v>1466</v>
      </c>
      <c r="J89" s="276">
        <v>19.600000000000001</v>
      </c>
      <c r="K89" s="310">
        <v>688</v>
      </c>
      <c r="L89" s="289">
        <v>9.8000000000000007</v>
      </c>
      <c r="M89" s="368"/>
      <c r="N89" s="311" t="s">
        <v>368</v>
      </c>
      <c r="O89" s="436">
        <v>10.3</v>
      </c>
      <c r="Q89" s="416"/>
    </row>
    <row r="90" spans="1:17" ht="15.95" customHeight="1" thickBot="1">
      <c r="A90" s="18"/>
      <c r="B90" s="281" t="s">
        <v>303</v>
      </c>
      <c r="C90" s="413"/>
      <c r="D90" s="349">
        <v>4776</v>
      </c>
      <c r="E90" s="386">
        <v>11.5</v>
      </c>
      <c r="F90" s="349">
        <v>5229</v>
      </c>
      <c r="G90" s="386">
        <v>12.7</v>
      </c>
      <c r="H90" s="349"/>
      <c r="I90" s="349">
        <v>7695</v>
      </c>
      <c r="J90" s="386">
        <v>18.8</v>
      </c>
      <c r="K90" s="349">
        <v>5738</v>
      </c>
      <c r="L90" s="290">
        <v>14</v>
      </c>
      <c r="M90" s="369"/>
      <c r="N90" s="419">
        <v>4281</v>
      </c>
      <c r="O90" s="420">
        <v>10.6</v>
      </c>
      <c r="Q90" s="421"/>
    </row>
    <row r="91" spans="1:17" ht="12.4" customHeight="1">
      <c r="A91" s="18"/>
      <c r="B91" s="749" t="s">
        <v>369</v>
      </c>
      <c r="C91" s="749"/>
      <c r="D91" s="749"/>
      <c r="E91" s="749"/>
      <c r="F91" s="749"/>
      <c r="G91" s="749"/>
      <c r="H91" s="749"/>
      <c r="I91" s="749"/>
      <c r="J91" s="749"/>
      <c r="K91" s="749"/>
      <c r="L91" s="749"/>
      <c r="M91" s="437"/>
      <c r="N91" s="18"/>
      <c r="O91" s="18"/>
      <c r="P91" s="18"/>
      <c r="Q91" s="18"/>
    </row>
    <row r="92" spans="1:17" ht="15">
      <c r="A92" s="18"/>
      <c r="B92" s="18"/>
      <c r="C92" s="18"/>
      <c r="D92" s="411"/>
      <c r="E92" s="411"/>
      <c r="F92" s="18"/>
      <c r="G92" s="18"/>
      <c r="H92" s="18"/>
      <c r="I92" s="18"/>
      <c r="J92" s="18"/>
      <c r="K92" s="18"/>
      <c r="L92" s="18"/>
      <c r="M92" s="18"/>
      <c r="N92" s="18"/>
      <c r="O92" s="18"/>
      <c r="P92" s="18"/>
      <c r="Q92" s="18"/>
    </row>
    <row r="93" spans="1:17" ht="15">
      <c r="A93" s="18"/>
      <c r="B93" s="18"/>
      <c r="C93" s="18"/>
      <c r="D93" s="18"/>
      <c r="E93" s="18"/>
      <c r="F93" s="18"/>
      <c r="G93" s="18"/>
      <c r="H93" s="18"/>
      <c r="I93" s="18"/>
      <c r="J93" s="18"/>
      <c r="K93" s="18"/>
      <c r="L93" s="18"/>
      <c r="M93" s="18"/>
      <c r="N93" s="18"/>
      <c r="O93" s="18"/>
      <c r="P93" s="18"/>
      <c r="Q93" s="18"/>
    </row>
    <row r="94" spans="1:17" ht="15">
      <c r="A94" s="438"/>
      <c r="B94" s="18"/>
      <c r="C94" s="18"/>
      <c r="D94" s="18"/>
      <c r="E94" s="18"/>
      <c r="F94" s="18"/>
      <c r="G94" s="18"/>
      <c r="H94" s="18"/>
      <c r="I94" s="18"/>
      <c r="J94" s="18"/>
      <c r="K94" s="18"/>
      <c r="L94" s="18"/>
      <c r="M94" s="18"/>
      <c r="N94" s="18"/>
      <c r="O94" s="18"/>
      <c r="P94" s="18"/>
      <c r="Q94" s="18"/>
    </row>
    <row r="95" spans="1:17" ht="15">
      <c r="A95" s="18"/>
      <c r="B95" s="233" t="s">
        <v>370</v>
      </c>
      <c r="C95" s="18"/>
      <c r="D95" s="18"/>
      <c r="E95" s="18"/>
      <c r="F95" s="18"/>
      <c r="G95" s="18"/>
      <c r="H95" s="18"/>
      <c r="I95" s="18"/>
      <c r="J95" s="18"/>
      <c r="K95" s="18"/>
      <c r="L95" s="18"/>
      <c r="M95" s="18"/>
      <c r="N95" s="18"/>
      <c r="O95" s="18"/>
      <c r="P95" s="18"/>
      <c r="Q95" s="18"/>
    </row>
    <row r="96" spans="1:17" ht="15">
      <c r="A96" s="18"/>
      <c r="B96" s="326"/>
      <c r="C96" s="18"/>
      <c r="D96" s="18"/>
      <c r="E96" s="18"/>
      <c r="F96" s="18"/>
      <c r="G96" s="18"/>
      <c r="H96" s="18"/>
      <c r="I96" s="18"/>
      <c r="J96" s="18"/>
      <c r="K96" s="18"/>
      <c r="L96" s="18"/>
      <c r="M96" s="18"/>
      <c r="N96" s="18"/>
      <c r="O96" s="18"/>
      <c r="P96" s="18"/>
      <c r="Q96" s="18"/>
    </row>
    <row r="97" spans="1:19" ht="15.75" thickBot="1">
      <c r="A97" s="18"/>
      <c r="B97" s="823" t="s">
        <v>371</v>
      </c>
      <c r="C97" s="823"/>
      <c r="D97" s="823"/>
      <c r="E97" s="119">
        <v>2024</v>
      </c>
      <c r="F97" s="119">
        <v>2023</v>
      </c>
      <c r="G97" s="119">
        <v>2022</v>
      </c>
      <c r="H97" s="119"/>
      <c r="I97" s="119">
        <v>2021</v>
      </c>
      <c r="J97" s="18"/>
      <c r="K97" s="18"/>
      <c r="L97" s="331"/>
      <c r="M97" s="331"/>
      <c r="N97" s="158"/>
      <c r="O97" s="158"/>
      <c r="P97" s="18"/>
      <c r="Q97" s="18"/>
    </row>
    <row r="98" spans="1:19" ht="15.75">
      <c r="A98" s="18"/>
      <c r="B98" s="824" t="s">
        <v>372</v>
      </c>
      <c r="C98" s="824"/>
      <c r="D98" s="824"/>
      <c r="E98" s="439">
        <v>38.799999999999997</v>
      </c>
      <c r="F98" s="287">
        <v>37.299999999999997</v>
      </c>
      <c r="G98" s="287">
        <v>35.9</v>
      </c>
      <c r="H98" s="287"/>
      <c r="I98" s="287">
        <v>35.299999999999997</v>
      </c>
      <c r="J98" s="18"/>
      <c r="K98" s="18"/>
      <c r="L98" s="331"/>
      <c r="M98" s="331"/>
      <c r="N98" s="408"/>
      <c r="O98" s="408"/>
      <c r="P98" s="18"/>
      <c r="Q98" s="18"/>
    </row>
    <row r="99" spans="1:19" ht="15.95" customHeight="1">
      <c r="A99" s="18"/>
      <c r="B99" s="825" t="s">
        <v>373</v>
      </c>
      <c r="C99" s="825"/>
      <c r="D99" s="825"/>
      <c r="E99" s="440">
        <v>40</v>
      </c>
      <c r="F99" s="289">
        <v>30</v>
      </c>
      <c r="G99" s="289">
        <v>37.5</v>
      </c>
      <c r="H99" s="289"/>
      <c r="I99" s="289">
        <v>33.299999999999997</v>
      </c>
      <c r="J99" s="18"/>
      <c r="K99" s="18"/>
      <c r="L99" s="331"/>
      <c r="M99" s="331"/>
      <c r="N99" s="408"/>
      <c r="O99" s="408"/>
      <c r="P99" s="18"/>
      <c r="Q99" s="18"/>
    </row>
    <row r="100" spans="1:19" ht="15">
      <c r="A100" s="18"/>
      <c r="B100" s="825" t="s">
        <v>374</v>
      </c>
      <c r="C100" s="825"/>
      <c r="D100" s="825"/>
      <c r="E100" s="440">
        <v>32.200000000000003</v>
      </c>
      <c r="F100" s="289">
        <v>32.200000000000003</v>
      </c>
      <c r="G100" s="289">
        <v>30.2</v>
      </c>
      <c r="H100" s="27"/>
      <c r="I100" s="27" t="s">
        <v>40</v>
      </c>
      <c r="J100" s="18"/>
      <c r="K100" s="18"/>
      <c r="L100" s="331"/>
      <c r="M100" s="331"/>
      <c r="N100" s="408"/>
      <c r="O100" s="408"/>
      <c r="P100" s="18"/>
      <c r="Q100" s="18"/>
    </row>
    <row r="101" spans="1:19" ht="45" customHeight="1">
      <c r="A101" s="18"/>
      <c r="B101" s="798" t="s">
        <v>375</v>
      </c>
      <c r="C101" s="798"/>
      <c r="D101" s="798"/>
      <c r="E101" s="798"/>
      <c r="F101" s="798"/>
      <c r="G101" s="798"/>
      <c r="H101" s="258"/>
      <c r="I101" s="231"/>
      <c r="J101" s="231"/>
      <c r="K101" s="231"/>
      <c r="L101" s="18"/>
      <c r="M101" s="18"/>
      <c r="N101" s="18"/>
      <c r="O101" s="18"/>
      <c r="P101" s="18"/>
      <c r="Q101" s="18"/>
    </row>
    <row r="102" spans="1:19" ht="15">
      <c r="A102" s="18"/>
      <c r="B102" s="18"/>
      <c r="C102" s="18"/>
      <c r="D102" s="18"/>
      <c r="E102" s="18"/>
      <c r="F102" s="18"/>
      <c r="G102" s="18"/>
      <c r="H102" s="18"/>
      <c r="I102" s="18"/>
      <c r="J102" s="18"/>
      <c r="K102" s="18"/>
      <c r="L102" s="18"/>
      <c r="M102" s="18"/>
      <c r="N102" s="18"/>
      <c r="O102" s="18"/>
      <c r="P102" s="18"/>
      <c r="Q102" s="18"/>
    </row>
    <row r="103" spans="1:19" ht="15">
      <c r="A103" s="18"/>
      <c r="B103" s="18"/>
      <c r="C103" s="331"/>
      <c r="D103" s="261"/>
      <c r="E103" s="261"/>
      <c r="F103" s="261"/>
      <c r="G103" s="261"/>
      <c r="H103" s="261"/>
      <c r="I103" s="261"/>
      <c r="J103" s="261"/>
      <c r="K103" s="172"/>
      <c r="L103" s="441"/>
      <c r="M103" s="442"/>
      <c r="N103" s="443"/>
      <c r="O103" s="443"/>
      <c r="P103" s="444"/>
      <c r="Q103" s="444"/>
    </row>
    <row r="104" spans="1:19" ht="16.5" thickBot="1">
      <c r="A104" s="18"/>
      <c r="B104" s="83" t="s">
        <v>376</v>
      </c>
      <c r="C104" s="445"/>
      <c r="D104" s="821">
        <v>2024</v>
      </c>
      <c r="E104" s="821"/>
      <c r="F104" s="821">
        <v>2023</v>
      </c>
      <c r="G104" s="821"/>
      <c r="H104" s="335">
        <v>2022</v>
      </c>
      <c r="I104" s="821">
        <v>2022</v>
      </c>
      <c r="J104" s="821"/>
      <c r="K104" s="822">
        <v>2021</v>
      </c>
      <c r="L104" s="822"/>
      <c r="M104" s="446"/>
      <c r="N104" s="822">
        <v>2020</v>
      </c>
      <c r="O104" s="822"/>
      <c r="Q104" s="444"/>
      <c r="R104" s="447"/>
      <c r="S104" s="447"/>
    </row>
    <row r="105" spans="1:19" ht="32.25" customHeight="1" thickBot="1">
      <c r="A105" s="18"/>
      <c r="B105" s="341" t="s">
        <v>377</v>
      </c>
      <c r="C105" s="448"/>
      <c r="D105" s="413" t="s">
        <v>321</v>
      </c>
      <c r="E105" s="413" t="s">
        <v>322</v>
      </c>
      <c r="F105" s="413" t="s">
        <v>321</v>
      </c>
      <c r="G105" s="413" t="s">
        <v>322</v>
      </c>
      <c r="H105" s="369"/>
      <c r="I105" s="413" t="s">
        <v>321</v>
      </c>
      <c r="J105" s="413" t="s">
        <v>322</v>
      </c>
      <c r="K105" s="413" t="s">
        <v>321</v>
      </c>
      <c r="L105" s="413" t="s">
        <v>322</v>
      </c>
      <c r="M105" s="369"/>
      <c r="N105" s="449" t="s">
        <v>321</v>
      </c>
      <c r="O105" s="449" t="s">
        <v>322</v>
      </c>
      <c r="P105" s="450"/>
    </row>
    <row r="106" spans="1:19" ht="15">
      <c r="A106" s="18"/>
      <c r="B106" s="451" t="s">
        <v>378</v>
      </c>
      <c r="C106" s="143"/>
      <c r="D106" s="395">
        <v>40</v>
      </c>
      <c r="E106" s="395">
        <v>60</v>
      </c>
      <c r="F106" s="395">
        <v>30</v>
      </c>
      <c r="G106" s="395">
        <v>70</v>
      </c>
      <c r="H106" s="414"/>
      <c r="I106" s="395">
        <v>37.5</v>
      </c>
      <c r="J106" s="395">
        <v>62.5</v>
      </c>
      <c r="K106" s="452">
        <v>36.4</v>
      </c>
      <c r="L106" s="452">
        <v>63.6</v>
      </c>
      <c r="M106" s="414"/>
      <c r="N106" s="452">
        <v>50</v>
      </c>
      <c r="O106" s="452">
        <v>50</v>
      </c>
      <c r="P106" s="450"/>
    </row>
    <row r="107" spans="1:19" ht="18" customHeight="1">
      <c r="A107" s="18"/>
      <c r="B107" s="367" t="s">
        <v>379</v>
      </c>
      <c r="C107" s="25"/>
      <c r="D107" s="289">
        <v>35.700000000000003</v>
      </c>
      <c r="E107" s="289">
        <v>64.3</v>
      </c>
      <c r="F107" s="289">
        <v>35.700000000000003</v>
      </c>
      <c r="G107" s="289">
        <v>64.3</v>
      </c>
      <c r="H107" s="368"/>
      <c r="I107" s="289">
        <v>34.5</v>
      </c>
      <c r="J107" s="289">
        <v>65.5</v>
      </c>
      <c r="K107" s="289">
        <v>30.6</v>
      </c>
      <c r="L107" s="289">
        <v>69.400000000000006</v>
      </c>
      <c r="M107" s="368"/>
      <c r="N107" s="289">
        <v>26</v>
      </c>
      <c r="O107" s="289">
        <v>74</v>
      </c>
      <c r="P107" s="18"/>
    </row>
    <row r="108" spans="1:19" ht="15">
      <c r="A108" s="18"/>
      <c r="B108" s="367" t="s">
        <v>380</v>
      </c>
      <c r="C108" s="25"/>
      <c r="D108" s="289">
        <v>35.6</v>
      </c>
      <c r="E108" s="289">
        <v>64.400000000000006</v>
      </c>
      <c r="F108" s="289">
        <v>32.799999999999997</v>
      </c>
      <c r="G108" s="289">
        <v>67.2</v>
      </c>
      <c r="H108" s="368"/>
      <c r="I108" s="289">
        <v>31.8</v>
      </c>
      <c r="J108" s="289">
        <v>68.2</v>
      </c>
      <c r="K108" s="289">
        <v>30.4</v>
      </c>
      <c r="L108" s="289">
        <v>69.599999999999994</v>
      </c>
      <c r="M108" s="368"/>
      <c r="N108" s="289">
        <v>29.4</v>
      </c>
      <c r="O108" s="289">
        <v>70.599999999999994</v>
      </c>
      <c r="P108" s="18"/>
    </row>
    <row r="109" spans="1:19" ht="15">
      <c r="A109" s="18"/>
      <c r="B109" s="367" t="s">
        <v>381</v>
      </c>
      <c r="C109" s="453"/>
      <c r="D109" s="289">
        <v>39.9</v>
      </c>
      <c r="E109" s="289">
        <v>60.1</v>
      </c>
      <c r="F109" s="289">
        <v>38.5</v>
      </c>
      <c r="G109" s="289">
        <v>61.5</v>
      </c>
      <c r="H109" s="368"/>
      <c r="I109" s="289">
        <v>36.9</v>
      </c>
      <c r="J109" s="289">
        <v>63.1</v>
      </c>
      <c r="K109" s="289">
        <v>36.799999999999997</v>
      </c>
      <c r="L109" s="289">
        <v>63.2</v>
      </c>
      <c r="M109" s="368"/>
      <c r="N109" s="289">
        <v>34.700000000000003</v>
      </c>
      <c r="O109" s="289">
        <v>65.3</v>
      </c>
      <c r="P109" s="18"/>
    </row>
    <row r="110" spans="1:19" ht="16.5" thickBot="1">
      <c r="A110" s="18"/>
      <c r="B110" s="351" t="s">
        <v>382</v>
      </c>
      <c r="C110" s="448"/>
      <c r="D110" s="290">
        <v>38.799999999999997</v>
      </c>
      <c r="E110" s="290">
        <v>61.1</v>
      </c>
      <c r="F110" s="290">
        <v>37.299999999999997</v>
      </c>
      <c r="G110" s="290">
        <v>62.7</v>
      </c>
      <c r="H110" s="369"/>
      <c r="I110" s="290">
        <v>35.9</v>
      </c>
      <c r="J110" s="290">
        <v>64.099999999999994</v>
      </c>
      <c r="K110" s="290">
        <v>35.299999999999997</v>
      </c>
      <c r="L110" s="290">
        <v>64.7</v>
      </c>
      <c r="M110" s="369"/>
      <c r="N110" s="290">
        <v>33.4</v>
      </c>
      <c r="O110" s="290">
        <v>66.599999999999994</v>
      </c>
      <c r="P110" s="18"/>
    </row>
    <row r="111" spans="1:19" ht="15">
      <c r="A111" s="18"/>
      <c r="B111" s="454" t="s">
        <v>383</v>
      </c>
      <c r="C111" s="143"/>
      <c r="D111" s="395">
        <v>44.4</v>
      </c>
      <c r="E111" s="395">
        <v>55.5</v>
      </c>
      <c r="F111" s="395">
        <v>43.9</v>
      </c>
      <c r="G111" s="395">
        <v>56.1</v>
      </c>
      <c r="H111" s="414"/>
      <c r="I111" s="395">
        <v>43.6</v>
      </c>
      <c r="J111" s="395">
        <v>56.4</v>
      </c>
      <c r="K111" s="395">
        <v>42.7</v>
      </c>
      <c r="L111" s="395">
        <v>57.3</v>
      </c>
      <c r="M111" s="414"/>
      <c r="N111" s="395">
        <v>42.1</v>
      </c>
      <c r="O111" s="395">
        <v>57.9</v>
      </c>
      <c r="P111" s="18"/>
    </row>
    <row r="112" spans="1:19" ht="15">
      <c r="A112" s="18"/>
      <c r="B112" s="367" t="s">
        <v>384</v>
      </c>
      <c r="C112" s="25"/>
      <c r="D112" s="289">
        <v>60.2</v>
      </c>
      <c r="E112" s="289">
        <v>39.700000000000003</v>
      </c>
      <c r="F112" s="289">
        <v>60.3</v>
      </c>
      <c r="G112" s="289">
        <v>39.700000000000003</v>
      </c>
      <c r="H112" s="368"/>
      <c r="I112" s="289">
        <v>60.5</v>
      </c>
      <c r="J112" s="289">
        <v>39.5</v>
      </c>
      <c r="K112" s="289">
        <v>61.6</v>
      </c>
      <c r="L112" s="289">
        <v>38.4</v>
      </c>
      <c r="M112" s="368"/>
      <c r="N112" s="289">
        <v>62.4</v>
      </c>
      <c r="O112" s="289">
        <v>37.6</v>
      </c>
      <c r="P112" s="18"/>
    </row>
    <row r="113" spans="1:17" ht="15.75" thickBot="1">
      <c r="A113" s="18"/>
      <c r="B113" s="122" t="s">
        <v>385</v>
      </c>
      <c r="C113" s="448"/>
      <c r="D113" s="290">
        <v>50.9</v>
      </c>
      <c r="E113" s="290">
        <v>49.1</v>
      </c>
      <c r="F113" s="290">
        <v>50.8</v>
      </c>
      <c r="G113" s="290">
        <v>49.1</v>
      </c>
      <c r="H113" s="369"/>
      <c r="I113" s="290">
        <v>51.1</v>
      </c>
      <c r="J113" s="290">
        <v>48.9</v>
      </c>
      <c r="K113" s="290">
        <v>51.3</v>
      </c>
      <c r="L113" s="290">
        <v>48.7</v>
      </c>
      <c r="M113" s="369"/>
      <c r="N113" s="290">
        <v>51.9</v>
      </c>
      <c r="O113" s="290">
        <v>48.1</v>
      </c>
      <c r="P113" s="18"/>
    </row>
    <row r="114" spans="1:17" ht="28.15" customHeight="1">
      <c r="A114" s="18"/>
      <c r="B114" s="798" t="s">
        <v>386</v>
      </c>
      <c r="C114" s="798"/>
      <c r="D114" s="798"/>
      <c r="E114" s="798"/>
      <c r="F114" s="798"/>
      <c r="G114" s="798"/>
      <c r="H114" s="798"/>
      <c r="I114" s="798"/>
      <c r="J114" s="798"/>
      <c r="K114" s="798"/>
      <c r="L114" s="798"/>
      <c r="M114" s="258"/>
      <c r="N114" s="18"/>
      <c r="O114" s="18"/>
      <c r="P114" s="18"/>
      <c r="Q114" s="18"/>
    </row>
    <row r="115" spans="1:17" ht="15">
      <c r="A115" s="18"/>
      <c r="B115" s="258"/>
      <c r="C115" s="258"/>
      <c r="D115" s="258"/>
      <c r="E115" s="258"/>
      <c r="F115" s="258"/>
      <c r="G115" s="258"/>
      <c r="H115" s="258"/>
      <c r="I115" s="258"/>
      <c r="J115" s="258"/>
      <c r="K115" s="258"/>
      <c r="L115" s="18"/>
      <c r="M115" s="18"/>
      <c r="N115" s="18"/>
      <c r="O115" s="18"/>
      <c r="P115" s="18"/>
      <c r="Q115" s="18"/>
    </row>
    <row r="116" spans="1:17" ht="15">
      <c r="A116" s="186"/>
      <c r="B116" s="18"/>
      <c r="C116" s="15"/>
      <c r="D116" s="18"/>
      <c r="E116" s="18"/>
      <c r="F116" s="18"/>
      <c r="G116" s="18"/>
      <c r="H116" s="18"/>
      <c r="I116" s="18"/>
      <c r="J116" s="18"/>
      <c r="K116" s="18"/>
      <c r="L116" s="18"/>
      <c r="M116" s="18"/>
      <c r="N116" s="18"/>
      <c r="O116" s="18"/>
      <c r="P116" s="18"/>
      <c r="Q116" s="18"/>
    </row>
    <row r="117" spans="1:17" ht="30.95" customHeight="1" thickBot="1">
      <c r="A117" s="18"/>
      <c r="B117" s="83" t="s">
        <v>387</v>
      </c>
      <c r="C117" s="455"/>
      <c r="D117" s="119" t="s">
        <v>343</v>
      </c>
      <c r="E117" s="119" t="s">
        <v>344</v>
      </c>
      <c r="F117" s="119" t="s">
        <v>345</v>
      </c>
      <c r="G117" s="119" t="s">
        <v>346</v>
      </c>
      <c r="H117" s="119"/>
      <c r="I117" s="119" t="s">
        <v>347</v>
      </c>
      <c r="J117" s="119" t="s">
        <v>388</v>
      </c>
      <c r="K117" s="119" t="s">
        <v>349</v>
      </c>
      <c r="O117" s="456"/>
      <c r="P117" s="18"/>
      <c r="Q117" s="18"/>
    </row>
    <row r="118" spans="1:17" ht="15">
      <c r="A118" s="18"/>
      <c r="B118" s="238" t="s">
        <v>389</v>
      </c>
      <c r="C118" s="457"/>
      <c r="D118" s="287">
        <v>0</v>
      </c>
      <c r="E118" s="287">
        <v>0</v>
      </c>
      <c r="F118" s="287">
        <v>0</v>
      </c>
      <c r="G118" s="287">
        <v>0</v>
      </c>
      <c r="H118" s="287"/>
      <c r="I118" s="287">
        <v>60</v>
      </c>
      <c r="J118" s="287">
        <v>40</v>
      </c>
      <c r="K118" s="287">
        <v>0</v>
      </c>
      <c r="O118" s="15"/>
      <c r="P118" s="18"/>
      <c r="Q118" s="18"/>
    </row>
    <row r="119" spans="1:17" ht="15">
      <c r="A119" s="18"/>
      <c r="B119" s="367" t="s">
        <v>379</v>
      </c>
      <c r="C119" s="458"/>
      <c r="D119" s="289">
        <v>0</v>
      </c>
      <c r="E119" s="289">
        <v>0</v>
      </c>
      <c r="F119" s="289">
        <v>0</v>
      </c>
      <c r="G119" s="289">
        <v>5.2</v>
      </c>
      <c r="H119" s="289"/>
      <c r="I119" s="289">
        <v>68.7</v>
      </c>
      <c r="J119" s="289">
        <v>25.2</v>
      </c>
      <c r="K119" s="289">
        <v>0.9</v>
      </c>
      <c r="O119" s="15"/>
      <c r="P119" s="18"/>
      <c r="Q119" s="18"/>
    </row>
    <row r="120" spans="1:17" ht="15">
      <c r="A120" s="18"/>
      <c r="B120" s="367" t="s">
        <v>380</v>
      </c>
      <c r="C120" s="458"/>
      <c r="D120" s="289">
        <v>0</v>
      </c>
      <c r="E120" s="289">
        <v>0</v>
      </c>
      <c r="F120" s="289">
        <v>0.6</v>
      </c>
      <c r="G120" s="289">
        <v>21.8</v>
      </c>
      <c r="H120" s="289"/>
      <c r="I120" s="289">
        <v>58.5</v>
      </c>
      <c r="J120" s="289">
        <v>18.600000000000001</v>
      </c>
      <c r="K120" s="289">
        <v>0.6</v>
      </c>
      <c r="O120" s="15"/>
      <c r="P120" s="265"/>
      <c r="Q120" s="265"/>
    </row>
    <row r="121" spans="1:17" ht="15">
      <c r="A121" s="18"/>
      <c r="B121" s="367" t="s">
        <v>381</v>
      </c>
      <c r="C121" s="458"/>
      <c r="D121" s="289">
        <v>0</v>
      </c>
      <c r="E121" s="289">
        <v>0</v>
      </c>
      <c r="F121" s="289">
        <v>2</v>
      </c>
      <c r="G121" s="289">
        <v>39</v>
      </c>
      <c r="H121" s="289"/>
      <c r="I121" s="289">
        <v>44.2</v>
      </c>
      <c r="J121" s="289">
        <v>14</v>
      </c>
      <c r="K121" s="289">
        <v>0.8</v>
      </c>
      <c r="O121" s="15"/>
      <c r="P121" s="18"/>
      <c r="Q121" s="18"/>
    </row>
    <row r="122" spans="1:17" ht="15">
      <c r="A122" s="18"/>
      <c r="B122" s="367" t="s">
        <v>383</v>
      </c>
      <c r="C122" s="458"/>
      <c r="D122" s="289">
        <v>0</v>
      </c>
      <c r="E122" s="289">
        <v>0.6</v>
      </c>
      <c r="F122" s="289">
        <v>21.2</v>
      </c>
      <c r="G122" s="289">
        <v>46.3</v>
      </c>
      <c r="H122" s="289"/>
      <c r="I122" s="289">
        <v>22.5</v>
      </c>
      <c r="J122" s="289">
        <v>8.3000000000000007</v>
      </c>
      <c r="K122" s="289">
        <v>1</v>
      </c>
      <c r="O122" s="15"/>
      <c r="P122" s="265"/>
      <c r="Q122" s="265"/>
    </row>
    <row r="123" spans="1:17" ht="15">
      <c r="A123" s="18"/>
      <c r="B123" s="367" t="s">
        <v>384</v>
      </c>
      <c r="C123" s="458"/>
      <c r="D123" s="289">
        <v>0.4</v>
      </c>
      <c r="E123" s="289">
        <v>9.9</v>
      </c>
      <c r="F123" s="289">
        <v>42.2</v>
      </c>
      <c r="G123" s="289">
        <v>28.2</v>
      </c>
      <c r="H123" s="289"/>
      <c r="I123" s="289">
        <v>10.8</v>
      </c>
      <c r="J123" s="289">
        <v>6.9</v>
      </c>
      <c r="K123" s="289">
        <v>1.6</v>
      </c>
      <c r="O123" s="15"/>
      <c r="P123" s="18"/>
      <c r="Q123" s="18"/>
    </row>
    <row r="124" spans="1:17" ht="15.75" thickBot="1">
      <c r="A124" s="18"/>
      <c r="B124" s="122" t="s">
        <v>385</v>
      </c>
      <c r="C124" s="459"/>
      <c r="D124" s="290">
        <v>0.2</v>
      </c>
      <c r="E124" s="290">
        <v>4.5999999999999996</v>
      </c>
      <c r="F124" s="290">
        <v>29</v>
      </c>
      <c r="G124" s="290">
        <v>37.6</v>
      </c>
      <c r="H124" s="290"/>
      <c r="I124" s="290">
        <v>19.2</v>
      </c>
      <c r="J124" s="290">
        <v>8.1999999999999993</v>
      </c>
      <c r="K124" s="290">
        <v>1.3</v>
      </c>
      <c r="O124" s="15"/>
      <c r="P124" s="18"/>
      <c r="Q124" s="18"/>
    </row>
    <row r="125" spans="1:17" ht="22.15" customHeight="1">
      <c r="A125" s="18"/>
      <c r="B125" s="749" t="s">
        <v>390</v>
      </c>
      <c r="C125" s="749"/>
      <c r="D125" s="749"/>
      <c r="E125" s="749"/>
      <c r="F125" s="749"/>
      <c r="G125" s="749"/>
      <c r="H125" s="749"/>
      <c r="I125" s="749"/>
      <c r="J125" s="749"/>
      <c r="K125" s="749"/>
      <c r="L125" s="460"/>
      <c r="M125" s="460"/>
      <c r="N125" s="460"/>
      <c r="O125" s="18"/>
      <c r="P125" s="18"/>
      <c r="Q125" s="18"/>
    </row>
    <row r="126" spans="1:17" ht="15">
      <c r="A126" s="18"/>
      <c r="B126" s="18"/>
      <c r="C126" s="18"/>
      <c r="D126" s="284"/>
      <c r="E126" s="284"/>
      <c r="F126" s="284"/>
      <c r="G126" s="284"/>
      <c r="H126" s="284"/>
      <c r="I126" s="284"/>
      <c r="J126" s="284"/>
      <c r="K126" s="284"/>
      <c r="L126" s="284"/>
      <c r="M126" s="284"/>
      <c r="N126" s="284"/>
      <c r="O126" s="18"/>
      <c r="P126" s="18"/>
      <c r="Q126" s="18"/>
    </row>
    <row r="127" spans="1:17" ht="15">
      <c r="A127" s="18"/>
      <c r="B127" s="18"/>
      <c r="C127" s="18"/>
      <c r="D127" s="18"/>
      <c r="E127" s="18"/>
      <c r="F127" s="18"/>
      <c r="G127" s="18"/>
      <c r="H127" s="18"/>
      <c r="I127" s="18"/>
      <c r="J127" s="18"/>
      <c r="K127" s="18"/>
      <c r="L127" s="18"/>
      <c r="M127" s="18"/>
      <c r="N127" s="18"/>
      <c r="O127" s="18"/>
      <c r="P127" s="18"/>
      <c r="Q127" s="18"/>
    </row>
    <row r="128" spans="1:17" ht="15.95" customHeight="1" thickBot="1">
      <c r="A128" s="18"/>
      <c r="B128" s="461" t="s">
        <v>391</v>
      </c>
      <c r="C128" s="462"/>
      <c r="D128" s="119">
        <v>2024</v>
      </c>
      <c r="E128" s="119">
        <v>2023</v>
      </c>
      <c r="F128" s="119">
        <v>2022</v>
      </c>
      <c r="G128" s="119">
        <v>2021</v>
      </c>
      <c r="H128" s="119"/>
      <c r="I128" s="119">
        <v>2020</v>
      </c>
      <c r="K128" s="18"/>
      <c r="L128" s="18"/>
      <c r="M128" s="18"/>
      <c r="N128" s="18"/>
      <c r="O128" s="18"/>
      <c r="P128" s="18"/>
    </row>
    <row r="129" spans="1:18" ht="15.95" customHeight="1">
      <c r="A129" s="18"/>
      <c r="B129" s="238" t="s">
        <v>392</v>
      </c>
      <c r="C129" s="238"/>
      <c r="D129" s="305">
        <v>26</v>
      </c>
      <c r="E129" s="305">
        <v>26</v>
      </c>
      <c r="F129" s="305">
        <f>63+76</f>
        <v>139</v>
      </c>
      <c r="G129" s="305">
        <f>39+89</f>
        <v>128</v>
      </c>
      <c r="H129" s="305"/>
      <c r="I129" s="305">
        <v>77</v>
      </c>
      <c r="K129" s="327"/>
      <c r="L129" s="18"/>
      <c r="M129" s="18"/>
      <c r="N129" s="18"/>
      <c r="O129" s="18"/>
      <c r="P129" s="18"/>
    </row>
    <row r="130" spans="1:18" ht="15.95" customHeight="1">
      <c r="A130" s="18"/>
      <c r="B130" s="25" t="s">
        <v>393</v>
      </c>
      <c r="C130" s="324"/>
      <c r="D130" s="310">
        <v>67</v>
      </c>
      <c r="E130" s="310">
        <v>126</v>
      </c>
      <c r="F130" s="310">
        <v>126</v>
      </c>
      <c r="G130" s="310">
        <v>80</v>
      </c>
      <c r="H130" s="310"/>
      <c r="I130" s="310">
        <v>91</v>
      </c>
      <c r="K130" s="18"/>
      <c r="L130" s="18"/>
      <c r="M130" s="18"/>
      <c r="N130" s="18"/>
      <c r="O130" s="18"/>
      <c r="P130" s="463"/>
    </row>
    <row r="131" spans="1:18" ht="15.95" customHeight="1">
      <c r="A131" s="18"/>
      <c r="B131" s="25" t="s">
        <v>394</v>
      </c>
      <c r="C131" s="324"/>
      <c r="D131" s="310">
        <v>30</v>
      </c>
      <c r="E131" s="310">
        <v>46</v>
      </c>
      <c r="F131" s="310">
        <v>55</v>
      </c>
      <c r="G131" s="310">
        <v>47</v>
      </c>
      <c r="H131" s="310"/>
      <c r="I131" s="310">
        <v>17</v>
      </c>
      <c r="K131" s="18"/>
      <c r="L131" s="18"/>
      <c r="M131" s="18"/>
      <c r="N131" s="18"/>
      <c r="O131" s="18"/>
      <c r="P131" s="18"/>
    </row>
    <row r="132" spans="1:18" s="466" customFormat="1" ht="18.600000000000001" customHeight="1" thickBot="1">
      <c r="A132" s="464"/>
      <c r="B132" s="122" t="s">
        <v>395</v>
      </c>
      <c r="C132" s="465"/>
      <c r="D132" s="349">
        <v>123</v>
      </c>
      <c r="E132" s="349">
        <v>198</v>
      </c>
      <c r="F132" s="349">
        <v>320</v>
      </c>
      <c r="G132" s="349">
        <v>255</v>
      </c>
      <c r="H132" s="349"/>
      <c r="I132" s="349">
        <v>185</v>
      </c>
      <c r="K132" s="464"/>
      <c r="L132" s="464"/>
      <c r="M132" s="464"/>
      <c r="N132" s="464"/>
      <c r="O132" s="464"/>
      <c r="P132" s="464"/>
    </row>
    <row r="133" spans="1:18" ht="58.5" customHeight="1">
      <c r="A133" s="18"/>
      <c r="B133" s="759" t="s">
        <v>396</v>
      </c>
      <c r="C133" s="759"/>
      <c r="D133" s="759"/>
      <c r="E133" s="759"/>
      <c r="F133" s="759"/>
      <c r="G133" s="759"/>
      <c r="H133" s="467"/>
      <c r="I133" s="231"/>
      <c r="J133" s="265"/>
      <c r="K133" s="18"/>
      <c r="L133" s="18"/>
      <c r="M133" s="18"/>
      <c r="N133" s="18"/>
      <c r="O133" s="18"/>
    </row>
    <row r="134" spans="1:18" ht="15">
      <c r="A134" s="18"/>
      <c r="B134" s="18"/>
      <c r="C134" s="18"/>
      <c r="D134" s="18"/>
      <c r="E134" s="18"/>
      <c r="F134" s="18"/>
      <c r="G134" s="18"/>
      <c r="H134" s="18"/>
      <c r="I134" s="18"/>
      <c r="J134" s="18"/>
      <c r="K134" s="18"/>
      <c r="L134" s="18"/>
      <c r="M134" s="18"/>
      <c r="N134" s="18"/>
      <c r="O134" s="18"/>
      <c r="P134" s="18"/>
      <c r="Q134" s="18"/>
    </row>
    <row r="135" spans="1:18" ht="15">
      <c r="A135" s="18"/>
      <c r="B135" s="18"/>
      <c r="C135" s="18"/>
      <c r="D135" s="18"/>
      <c r="E135" s="18"/>
      <c r="F135" s="261"/>
      <c r="G135" s="261"/>
      <c r="H135" s="261"/>
      <c r="I135" s="261"/>
      <c r="J135" s="261"/>
      <c r="K135" s="18"/>
      <c r="L135" s="18"/>
      <c r="M135" s="18"/>
      <c r="N135" s="18"/>
      <c r="O135" s="18"/>
      <c r="P135" s="18"/>
      <c r="Q135" s="18"/>
    </row>
    <row r="136" spans="1:18" ht="15.75" customHeight="1" thickBot="1">
      <c r="A136" s="18"/>
      <c r="B136" s="329" t="s">
        <v>397</v>
      </c>
      <c r="C136" s="462"/>
      <c r="D136" s="462"/>
      <c r="E136" s="462"/>
      <c r="F136" s="119">
        <v>2024</v>
      </c>
      <c r="G136" s="119">
        <v>2023</v>
      </c>
      <c r="H136" s="119">
        <v>2022</v>
      </c>
      <c r="I136" s="119">
        <v>2021</v>
      </c>
      <c r="J136" s="119">
        <v>2021</v>
      </c>
      <c r="K136" s="91"/>
      <c r="L136" s="18"/>
      <c r="M136" s="468"/>
      <c r="N136" s="468"/>
      <c r="O136" s="468"/>
      <c r="P136" s="18"/>
      <c r="Q136" s="18"/>
      <c r="R136" s="18"/>
    </row>
    <row r="137" spans="1:18" ht="15" customHeight="1">
      <c r="A137" s="18"/>
      <c r="B137" s="814" t="s">
        <v>398</v>
      </c>
      <c r="C137" s="814"/>
      <c r="D137" s="814"/>
      <c r="E137" s="814"/>
      <c r="F137" s="439">
        <v>4.5</v>
      </c>
      <c r="G137" s="287">
        <v>4.3</v>
      </c>
      <c r="H137" s="469"/>
      <c r="I137" s="469" t="s">
        <v>40</v>
      </c>
      <c r="J137" s="469" t="s">
        <v>40</v>
      </c>
      <c r="K137" s="91"/>
      <c r="L137" s="18"/>
      <c r="M137" s="468"/>
      <c r="N137" s="468"/>
      <c r="O137" s="468"/>
      <c r="P137" s="18"/>
      <c r="Q137" s="18"/>
      <c r="R137" s="18"/>
    </row>
    <row r="138" spans="1:18" ht="15" customHeight="1">
      <c r="A138" s="18"/>
      <c r="B138" s="815" t="s">
        <v>399</v>
      </c>
      <c r="C138" s="815"/>
      <c r="D138" s="815"/>
      <c r="E138" s="815"/>
      <c r="F138" s="440">
        <v>2.2000000000000002</v>
      </c>
      <c r="G138" s="289">
        <v>2.6</v>
      </c>
      <c r="H138" s="324"/>
      <c r="I138" s="324" t="s">
        <v>40</v>
      </c>
      <c r="J138" s="324" t="s">
        <v>40</v>
      </c>
      <c r="K138" s="91"/>
      <c r="L138" s="18"/>
      <c r="M138" s="468"/>
      <c r="N138" s="468"/>
      <c r="O138" s="468"/>
      <c r="P138" s="18"/>
      <c r="Q138" s="18"/>
      <c r="R138" s="18"/>
    </row>
    <row r="139" spans="1:18" ht="15" customHeight="1">
      <c r="A139" s="18"/>
      <c r="B139" s="815" t="s">
        <v>400</v>
      </c>
      <c r="C139" s="815"/>
      <c r="D139" s="815"/>
      <c r="E139" s="815"/>
      <c r="F139" s="440">
        <v>2.8</v>
      </c>
      <c r="G139" s="289">
        <v>2.2000000000000002</v>
      </c>
      <c r="H139" s="324"/>
      <c r="I139" s="324" t="s">
        <v>40</v>
      </c>
      <c r="J139" s="324" t="s">
        <v>40</v>
      </c>
      <c r="K139" s="91"/>
      <c r="L139" s="18"/>
      <c r="M139" s="468"/>
      <c r="N139" s="468"/>
      <c r="O139" s="468"/>
      <c r="P139" s="18"/>
      <c r="Q139" s="18"/>
      <c r="R139" s="18"/>
    </row>
    <row r="140" spans="1:18" ht="15.75">
      <c r="A140" s="18"/>
      <c r="B140" s="816" t="s">
        <v>401</v>
      </c>
      <c r="C140" s="817"/>
      <c r="D140" s="817"/>
      <c r="E140" s="817"/>
      <c r="F140" s="440">
        <v>3.1</v>
      </c>
      <c r="G140" s="289">
        <v>3.7</v>
      </c>
      <c r="H140" s="289"/>
      <c r="I140" s="289">
        <v>3.4</v>
      </c>
      <c r="J140" s="289">
        <v>3.5</v>
      </c>
      <c r="K140" s="91"/>
      <c r="L140" s="18"/>
      <c r="M140" s="468"/>
      <c r="N140" s="468"/>
      <c r="O140" s="468"/>
      <c r="P140" s="18"/>
      <c r="Q140" s="18"/>
      <c r="R140" s="18"/>
    </row>
    <row r="141" spans="1:18" ht="70.5" customHeight="1">
      <c r="A141" s="18"/>
      <c r="B141" s="808" t="s">
        <v>402</v>
      </c>
      <c r="C141" s="808"/>
      <c r="D141" s="808"/>
      <c r="E141" s="808"/>
      <c r="F141" s="808"/>
      <c r="G141" s="808"/>
      <c r="H141" s="808"/>
      <c r="I141" s="808"/>
      <c r="J141" s="470"/>
      <c r="K141" s="470"/>
      <c r="L141" s="468"/>
      <c r="M141" s="468"/>
      <c r="N141" s="468"/>
      <c r="O141" s="468"/>
      <c r="P141" s="18"/>
      <c r="Q141" s="18"/>
    </row>
    <row r="142" spans="1:18" ht="15">
      <c r="A142" s="18"/>
      <c r="B142" s="471"/>
      <c r="C142" s="471"/>
      <c r="D142" s="471"/>
      <c r="E142" s="471"/>
      <c r="F142" s="471"/>
      <c r="G142" s="471"/>
      <c r="H142" s="471"/>
      <c r="I142" s="471"/>
      <c r="J142" s="471"/>
      <c r="K142" s="471"/>
      <c r="L142" s="468"/>
      <c r="M142" s="468"/>
      <c r="N142" s="468"/>
      <c r="O142" s="468"/>
      <c r="P142" s="18"/>
      <c r="Q142" s="18"/>
    </row>
    <row r="143" spans="1:18" ht="15">
      <c r="A143" s="18"/>
      <c r="B143" s="18"/>
      <c r="C143" s="472"/>
      <c r="D143" s="18"/>
      <c r="E143" s="18"/>
      <c r="F143" s="18"/>
      <c r="G143" s="18"/>
      <c r="H143" s="18"/>
      <c r="I143" s="18"/>
      <c r="J143" s="18"/>
      <c r="K143" s="18"/>
      <c r="L143" s="18"/>
      <c r="M143" s="18"/>
      <c r="N143" s="18"/>
      <c r="O143" s="18"/>
      <c r="P143" s="18"/>
      <c r="Q143" s="18"/>
    </row>
    <row r="144" spans="1:18" ht="104.25" customHeight="1" thickBot="1">
      <c r="A144" s="18"/>
      <c r="B144" s="83" t="s">
        <v>403</v>
      </c>
      <c r="C144" s="473"/>
      <c r="D144" s="83" t="s">
        <v>404</v>
      </c>
      <c r="E144" s="83" t="s">
        <v>405</v>
      </c>
      <c r="F144" s="119" t="s">
        <v>406</v>
      </c>
      <c r="G144" s="119" t="s">
        <v>407</v>
      </c>
      <c r="H144" s="119"/>
      <c r="I144" s="119" t="s">
        <v>408</v>
      </c>
      <c r="J144" s="119" t="s">
        <v>409</v>
      </c>
      <c r="K144" s="474"/>
      <c r="L144" s="18"/>
      <c r="M144" s="18"/>
      <c r="N144" s="18"/>
      <c r="O144" s="18"/>
    </row>
    <row r="145" spans="1:17" ht="15.75" thickBot="1">
      <c r="A145" s="18"/>
      <c r="B145" s="122" t="s">
        <v>385</v>
      </c>
      <c r="C145" s="465"/>
      <c r="D145" s="386">
        <v>1</v>
      </c>
      <c r="E145" s="386">
        <v>26.7</v>
      </c>
      <c r="F145" s="386">
        <v>50.6</v>
      </c>
      <c r="G145" s="386">
        <v>6.9</v>
      </c>
      <c r="H145" s="386">
        <v>4.5</v>
      </c>
      <c r="I145" s="386">
        <v>4.4000000000000004</v>
      </c>
      <c r="J145" s="290">
        <v>1.8</v>
      </c>
      <c r="K145" s="18"/>
      <c r="L145" s="18"/>
      <c r="M145" s="18"/>
      <c r="N145" s="18"/>
      <c r="O145" s="18"/>
    </row>
    <row r="146" spans="1:17" ht="54.75" customHeight="1">
      <c r="A146" s="18"/>
      <c r="B146" s="818" t="s">
        <v>410</v>
      </c>
      <c r="C146" s="818"/>
      <c r="D146" s="818"/>
      <c r="E146" s="818"/>
      <c r="F146" s="818"/>
      <c r="G146" s="818"/>
      <c r="H146" s="818"/>
      <c r="I146" s="818"/>
      <c r="J146" s="818"/>
      <c r="K146" s="475"/>
      <c r="L146" s="470"/>
      <c r="M146" s="470"/>
      <c r="N146" s="470"/>
      <c r="O146" s="470"/>
      <c r="P146" s="470"/>
      <c r="Q146" s="470"/>
    </row>
    <row r="147" spans="1:17" ht="15">
      <c r="A147" s="18"/>
      <c r="B147" s="18"/>
      <c r="C147" s="472"/>
      <c r="D147" s="18"/>
      <c r="E147" s="18"/>
      <c r="F147" s="18"/>
      <c r="G147" s="18"/>
      <c r="H147" s="18"/>
      <c r="I147" s="18"/>
      <c r="J147" s="18"/>
      <c r="K147" s="18"/>
      <c r="L147" s="18"/>
      <c r="M147" s="18"/>
      <c r="N147" s="18"/>
      <c r="O147" s="18"/>
      <c r="P147" s="18"/>
      <c r="Q147" s="18"/>
    </row>
    <row r="148" spans="1:17" ht="15">
      <c r="A148" s="18"/>
      <c r="B148" s="18"/>
      <c r="C148" s="472"/>
      <c r="D148" s="18"/>
      <c r="E148" s="18"/>
      <c r="F148" s="18"/>
      <c r="G148" s="18"/>
      <c r="H148" s="18"/>
      <c r="I148" s="18"/>
      <c r="J148" s="18"/>
      <c r="K148" s="18"/>
      <c r="L148" s="18"/>
      <c r="M148" s="18"/>
      <c r="N148" s="18"/>
      <c r="O148" s="18"/>
      <c r="P148" s="18"/>
      <c r="Q148" s="18"/>
    </row>
    <row r="149" spans="1:17" ht="16.5" thickBot="1">
      <c r="A149" s="18"/>
      <c r="B149" s="83" t="s">
        <v>411</v>
      </c>
      <c r="C149" s="462"/>
      <c r="D149" s="462"/>
      <c r="E149" s="462"/>
      <c r="F149" s="445"/>
      <c r="G149" s="262" t="s">
        <v>321</v>
      </c>
      <c r="H149" s="262"/>
      <c r="I149" s="262" t="s">
        <v>322</v>
      </c>
      <c r="J149" s="262" t="s">
        <v>303</v>
      </c>
      <c r="K149" s="18"/>
      <c r="L149" s="18"/>
      <c r="M149" s="18"/>
      <c r="N149" s="18"/>
      <c r="O149" s="18"/>
    </row>
    <row r="150" spans="1:17" ht="15.75">
      <c r="A150" s="18"/>
      <c r="B150" s="819" t="s">
        <v>412</v>
      </c>
      <c r="C150" s="819"/>
      <c r="D150" s="819"/>
      <c r="E150" s="819"/>
      <c r="F150" s="819"/>
      <c r="G150" s="240">
        <v>1539</v>
      </c>
      <c r="H150" s="469"/>
      <c r="I150" s="240">
        <v>1119</v>
      </c>
      <c r="J150" s="333">
        <v>2658</v>
      </c>
      <c r="K150" s="18"/>
      <c r="L150" s="18"/>
      <c r="M150" s="18"/>
      <c r="N150" s="18"/>
      <c r="O150" s="18"/>
    </row>
    <row r="151" spans="1:17" ht="15.75">
      <c r="A151" s="18"/>
      <c r="B151" s="809" t="s">
        <v>413</v>
      </c>
      <c r="C151" s="809"/>
      <c r="D151" s="809"/>
      <c r="E151" s="809"/>
      <c r="F151" s="809"/>
      <c r="G151" s="27">
        <v>1130</v>
      </c>
      <c r="H151" s="324"/>
      <c r="I151" s="324">
        <v>980</v>
      </c>
      <c r="J151" s="346">
        <v>2110</v>
      </c>
      <c r="K151" s="18"/>
      <c r="L151" s="18"/>
      <c r="M151" s="18"/>
      <c r="N151" s="18"/>
      <c r="O151" s="18"/>
    </row>
    <row r="152" spans="1:17" ht="15">
      <c r="A152" s="18"/>
      <c r="B152" s="809" t="s">
        <v>414</v>
      </c>
      <c r="C152" s="809"/>
      <c r="D152" s="809"/>
      <c r="E152" s="809"/>
      <c r="F152" s="809"/>
      <c r="G152" s="476">
        <v>0.95399999999999996</v>
      </c>
      <c r="H152" s="476"/>
      <c r="I152" s="476">
        <v>0.99399999999999999</v>
      </c>
      <c r="J152" s="477">
        <v>0.97199999999999998</v>
      </c>
      <c r="K152" s="18"/>
      <c r="L152" s="18"/>
      <c r="M152" s="18"/>
      <c r="N152" s="18"/>
      <c r="O152" s="18"/>
    </row>
    <row r="153" spans="1:17" ht="15">
      <c r="A153" s="18"/>
      <c r="B153" s="813" t="s">
        <v>415</v>
      </c>
      <c r="C153" s="813"/>
      <c r="D153" s="813"/>
      <c r="E153" s="813"/>
      <c r="F153" s="813"/>
      <c r="G153" s="324">
        <v>809</v>
      </c>
      <c r="H153" s="324"/>
      <c r="I153" s="324">
        <v>793</v>
      </c>
      <c r="J153" s="90">
        <v>1602</v>
      </c>
      <c r="K153" s="18"/>
      <c r="L153" s="18"/>
      <c r="M153" s="18"/>
      <c r="N153" s="18"/>
      <c r="O153" s="18"/>
    </row>
    <row r="154" spans="1:17" ht="15">
      <c r="A154" s="18"/>
      <c r="B154" s="809" t="s">
        <v>416</v>
      </c>
      <c r="C154" s="809"/>
      <c r="D154" s="809"/>
      <c r="E154" s="809"/>
      <c r="F154" s="809"/>
      <c r="G154" s="476">
        <v>0.85799999999999998</v>
      </c>
      <c r="H154" s="476"/>
      <c r="I154" s="476">
        <v>0.92500000000000004</v>
      </c>
      <c r="J154" s="477">
        <v>0.89</v>
      </c>
      <c r="K154" s="18"/>
      <c r="L154" s="18"/>
      <c r="M154" s="18"/>
      <c r="N154" s="18"/>
      <c r="O154" s="18"/>
    </row>
    <row r="155" spans="1:17" ht="26.1" customHeight="1">
      <c r="A155" s="18"/>
      <c r="B155" s="803" t="s">
        <v>417</v>
      </c>
      <c r="C155" s="803"/>
      <c r="D155" s="803"/>
      <c r="E155" s="803"/>
      <c r="F155" s="803"/>
      <c r="G155" s="803"/>
      <c r="H155" s="803"/>
      <c r="I155" s="803"/>
      <c r="J155" s="478"/>
      <c r="K155" s="18"/>
      <c r="L155" s="18"/>
      <c r="M155" s="18"/>
      <c r="N155" s="18"/>
      <c r="O155" s="18"/>
      <c r="P155" s="18"/>
      <c r="Q155" s="18"/>
    </row>
    <row r="156" spans="1:17" ht="15">
      <c r="A156" s="18"/>
      <c r="B156" s="18"/>
      <c r="C156" s="18"/>
      <c r="D156" s="18"/>
      <c r="E156" s="18"/>
      <c r="F156" s="18"/>
      <c r="G156" s="18"/>
      <c r="H156" s="18"/>
      <c r="I156" s="18"/>
      <c r="J156" s="18"/>
      <c r="K156" s="18"/>
      <c r="L156" s="18"/>
      <c r="M156" s="18"/>
      <c r="N156" s="18"/>
      <c r="O156" s="18"/>
      <c r="P156" s="18"/>
      <c r="Q156" s="18"/>
    </row>
    <row r="157" spans="1:17" ht="15">
      <c r="A157" s="18"/>
      <c r="B157" s="18"/>
      <c r="C157" s="18"/>
      <c r="D157" s="18"/>
      <c r="E157" s="18"/>
      <c r="F157" s="18"/>
      <c r="G157" s="18"/>
      <c r="H157" s="18"/>
      <c r="I157" s="18"/>
      <c r="J157" s="18"/>
      <c r="K157" s="18"/>
      <c r="L157" s="18"/>
      <c r="M157" s="18"/>
      <c r="N157" s="18"/>
      <c r="O157" s="18"/>
      <c r="P157" s="18"/>
      <c r="Q157" s="18"/>
    </row>
    <row r="158" spans="1:17" ht="28.5" customHeight="1" thickBot="1">
      <c r="A158" s="18"/>
      <c r="B158" s="137"/>
      <c r="C158" s="364"/>
      <c r="D158" s="780" t="s">
        <v>418</v>
      </c>
      <c r="E158" s="780"/>
      <c r="F158" s="780"/>
      <c r="G158" s="780"/>
      <c r="H158" s="262"/>
      <c r="I158" s="374"/>
      <c r="J158" s="780" t="s">
        <v>419</v>
      </c>
      <c r="K158" s="780"/>
      <c r="L158" s="780"/>
      <c r="M158" s="780"/>
      <c r="N158" s="780"/>
      <c r="O158" s="18"/>
      <c r="P158" s="18"/>
      <c r="Q158" s="18"/>
    </row>
    <row r="159" spans="1:17" ht="57.75" thickBot="1">
      <c r="A159" s="18"/>
      <c r="B159" s="704" t="s">
        <v>420</v>
      </c>
      <c r="C159" s="705"/>
      <c r="D159" s="375" t="s">
        <v>322</v>
      </c>
      <c r="E159" s="375" t="s">
        <v>321</v>
      </c>
      <c r="F159" s="375" t="s">
        <v>340</v>
      </c>
      <c r="G159" s="375" t="s">
        <v>421</v>
      </c>
      <c r="H159" s="375"/>
      <c r="I159" s="375" t="s">
        <v>422</v>
      </c>
      <c r="J159" s="375" t="s">
        <v>322</v>
      </c>
      <c r="K159" s="375" t="s">
        <v>321</v>
      </c>
      <c r="L159" s="375" t="s">
        <v>421</v>
      </c>
      <c r="M159" s="376"/>
      <c r="N159" s="375" t="s">
        <v>423</v>
      </c>
      <c r="O159" s="18"/>
      <c r="P159" s="18"/>
      <c r="Q159" s="18"/>
    </row>
    <row r="160" spans="1:17" ht="15">
      <c r="A160" s="18"/>
      <c r="B160" s="479" t="s">
        <v>30</v>
      </c>
      <c r="C160" s="480"/>
      <c r="D160" s="27">
        <v>44</v>
      </c>
      <c r="E160" s="27">
        <v>60</v>
      </c>
      <c r="F160" s="27">
        <v>1</v>
      </c>
      <c r="G160" s="27">
        <v>3</v>
      </c>
      <c r="H160" s="27"/>
      <c r="I160" s="27">
        <v>3</v>
      </c>
      <c r="J160" s="27">
        <v>32</v>
      </c>
      <c r="K160" s="27">
        <v>31</v>
      </c>
      <c r="L160" s="27">
        <v>2</v>
      </c>
      <c r="M160" s="27"/>
      <c r="N160" s="27">
        <v>2</v>
      </c>
      <c r="O160" s="18"/>
      <c r="P160" s="18"/>
      <c r="Q160" s="18"/>
    </row>
    <row r="161" spans="1:27" ht="15">
      <c r="A161" s="18"/>
      <c r="B161" s="479" t="s">
        <v>31</v>
      </c>
      <c r="C161" s="480"/>
      <c r="D161" s="27">
        <v>7</v>
      </c>
      <c r="E161" s="27">
        <v>8</v>
      </c>
      <c r="F161" s="27"/>
      <c r="G161" s="27"/>
      <c r="H161" s="27"/>
      <c r="I161" s="27"/>
      <c r="J161" s="27">
        <v>4</v>
      </c>
      <c r="K161" s="27">
        <v>5</v>
      </c>
      <c r="L161" s="27">
        <v>11</v>
      </c>
      <c r="M161" s="27"/>
      <c r="N161" s="27">
        <v>11</v>
      </c>
      <c r="O161" s="18"/>
      <c r="P161" s="18"/>
      <c r="Q161" s="18"/>
    </row>
    <row r="162" spans="1:27" ht="15">
      <c r="A162" s="18"/>
      <c r="B162" s="479" t="s">
        <v>295</v>
      </c>
      <c r="C162" s="480"/>
      <c r="D162" s="27">
        <v>17</v>
      </c>
      <c r="E162" s="27">
        <v>33</v>
      </c>
      <c r="F162" s="27"/>
      <c r="G162" s="27"/>
      <c r="H162" s="27"/>
      <c r="I162" s="27"/>
      <c r="J162" s="27"/>
      <c r="K162" s="27"/>
      <c r="L162" s="27"/>
      <c r="M162" s="27"/>
      <c r="N162" s="27"/>
      <c r="O162" s="18"/>
      <c r="P162" s="18"/>
      <c r="Q162" s="18"/>
    </row>
    <row r="163" spans="1:27" ht="15">
      <c r="A163" s="18"/>
      <c r="B163" s="810" t="s">
        <v>424</v>
      </c>
      <c r="C163" s="811"/>
      <c r="D163" s="811"/>
      <c r="E163" s="811"/>
      <c r="F163" s="811"/>
      <c r="G163" s="811"/>
      <c r="H163" s="811"/>
      <c r="I163" s="811"/>
      <c r="J163" s="18"/>
      <c r="K163" s="18"/>
      <c r="L163" s="18"/>
      <c r="M163" s="18"/>
      <c r="N163" s="18"/>
      <c r="O163" s="18"/>
      <c r="P163" s="18"/>
      <c r="Q163" s="18"/>
    </row>
    <row r="164" spans="1:27" ht="15">
      <c r="A164" s="18"/>
      <c r="B164" s="481"/>
      <c r="C164" s="478"/>
      <c r="D164" s="478"/>
      <c r="E164" s="478"/>
      <c r="F164" s="478"/>
      <c r="G164" s="478"/>
      <c r="H164" s="478"/>
      <c r="I164" s="478"/>
      <c r="J164" s="18"/>
      <c r="K164" s="18"/>
      <c r="L164" s="18"/>
      <c r="M164" s="18"/>
      <c r="N164" s="18"/>
      <c r="O164" s="18"/>
      <c r="P164" s="18"/>
      <c r="Q164" s="18"/>
    </row>
    <row r="165" spans="1:27" ht="15">
      <c r="A165" s="18"/>
      <c r="B165" s="18"/>
      <c r="C165" s="18"/>
      <c r="D165" s="261"/>
      <c r="E165" s="261"/>
      <c r="F165" s="261"/>
      <c r="G165" s="261"/>
      <c r="H165" s="261"/>
      <c r="I165" s="261"/>
      <c r="J165" s="18"/>
      <c r="K165" s="18"/>
      <c r="L165" s="18"/>
      <c r="M165" s="18"/>
      <c r="N165" s="18"/>
      <c r="O165" s="18"/>
      <c r="P165" s="18"/>
      <c r="Q165" s="18"/>
    </row>
    <row r="166" spans="1:27" ht="16.5" thickBot="1">
      <c r="A166" s="18"/>
      <c r="B166" s="23" t="s">
        <v>425</v>
      </c>
      <c r="C166" s="364"/>
      <c r="D166" s="262">
        <v>2024</v>
      </c>
      <c r="E166" s="262">
        <v>2023</v>
      </c>
      <c r="F166" s="262">
        <v>2022</v>
      </c>
      <c r="G166" s="262">
        <v>2021</v>
      </c>
      <c r="H166" s="262"/>
      <c r="I166" s="262">
        <v>2020</v>
      </c>
      <c r="K166" s="18"/>
      <c r="L166" s="18"/>
      <c r="M166" s="482"/>
    </row>
    <row r="167" spans="1:27" ht="15.75">
      <c r="A167" s="118"/>
      <c r="B167" s="483" t="s">
        <v>426</v>
      </c>
      <c r="C167" s="484"/>
      <c r="D167" s="485">
        <v>84</v>
      </c>
      <c r="E167" s="486">
        <v>87</v>
      </c>
      <c r="F167" s="486">
        <v>84</v>
      </c>
      <c r="G167" s="486">
        <v>81</v>
      </c>
      <c r="H167" s="487"/>
      <c r="I167" s="487">
        <v>86</v>
      </c>
      <c r="K167" s="18"/>
      <c r="L167" s="18"/>
      <c r="M167" s="18"/>
      <c r="V167" s="488"/>
      <c r="W167" s="488"/>
      <c r="X167" s="488"/>
      <c r="Y167" s="488"/>
      <c r="Z167" s="488"/>
    </row>
    <row r="168" spans="1:27" ht="15.6" customHeight="1">
      <c r="A168" s="18"/>
      <c r="B168" s="478" t="s">
        <v>427</v>
      </c>
      <c r="C168" s="18"/>
      <c r="D168" s="18"/>
      <c r="E168" s="18"/>
      <c r="F168" s="408"/>
      <c r="G168" s="92"/>
      <c r="H168" s="92"/>
      <c r="I168" s="92"/>
      <c r="J168" s="92"/>
      <c r="K168" s="470"/>
      <c r="L168" s="470"/>
      <c r="M168" s="470"/>
      <c r="N168" s="470"/>
      <c r="O168" s="470"/>
      <c r="P168" s="470"/>
      <c r="Q168" s="470"/>
    </row>
    <row r="169" spans="1:27" ht="15.6" customHeight="1">
      <c r="A169" s="18"/>
      <c r="B169" s="478"/>
      <c r="C169" s="18"/>
      <c r="D169" s="18"/>
      <c r="E169" s="18"/>
      <c r="F169" s="408"/>
      <c r="G169" s="92"/>
      <c r="H169" s="92"/>
      <c r="I169" s="92"/>
      <c r="J169" s="92"/>
      <c r="K169" s="470"/>
      <c r="L169" s="470"/>
      <c r="M169" s="470"/>
      <c r="N169" s="470"/>
      <c r="O169" s="470"/>
      <c r="P169" s="470"/>
      <c r="Q169" s="470"/>
    </row>
    <row r="170" spans="1:27" ht="15.6" customHeight="1">
      <c r="A170" s="18"/>
      <c r="B170" s="478"/>
      <c r="C170" s="18"/>
      <c r="D170" s="18"/>
      <c r="E170" s="18"/>
      <c r="F170" s="408"/>
      <c r="G170" s="92"/>
      <c r="H170" s="92"/>
      <c r="I170" s="92"/>
      <c r="J170" s="92"/>
      <c r="K170" s="470"/>
      <c r="L170" s="470"/>
      <c r="M170" s="470"/>
      <c r="N170" s="470"/>
      <c r="O170" s="470"/>
      <c r="P170" s="470"/>
      <c r="Q170" s="470"/>
    </row>
    <row r="171" spans="1:27" ht="15">
      <c r="A171" s="18"/>
      <c r="C171" s="18"/>
      <c r="D171" s="18"/>
      <c r="E171" s="18"/>
      <c r="F171" s="408"/>
      <c r="G171" s="92"/>
      <c r="H171" s="92"/>
      <c r="I171" s="92"/>
      <c r="J171" s="92"/>
      <c r="K171" s="812"/>
      <c r="L171" s="812"/>
      <c r="M171" s="812"/>
      <c r="N171" s="812"/>
      <c r="O171" s="18"/>
      <c r="P171" s="18"/>
      <c r="Q171" s="18"/>
    </row>
    <row r="172" spans="1:27" ht="30.75" thickBot="1">
      <c r="A172" s="18"/>
      <c r="B172" s="489" t="s">
        <v>428</v>
      </c>
      <c r="C172" s="490"/>
      <c r="D172" s="780">
        <v>2024</v>
      </c>
      <c r="E172" s="780"/>
      <c r="F172" s="780"/>
      <c r="G172" s="780"/>
      <c r="H172" s="374"/>
      <c r="I172" s="780" t="s">
        <v>429</v>
      </c>
      <c r="J172" s="780"/>
      <c r="K172" s="780"/>
      <c r="L172" s="780"/>
      <c r="M172" s="374"/>
      <c r="N172" s="780">
        <v>2022</v>
      </c>
      <c r="O172" s="780"/>
      <c r="P172" s="780"/>
      <c r="Q172" s="780"/>
      <c r="R172" s="374">
        <v>2021</v>
      </c>
      <c r="S172" s="780">
        <v>2021</v>
      </c>
      <c r="T172" s="780"/>
      <c r="U172" s="780"/>
      <c r="V172" s="780"/>
      <c r="W172" s="780"/>
      <c r="X172" s="780">
        <v>2020</v>
      </c>
      <c r="Y172" s="780"/>
      <c r="Z172" s="780"/>
      <c r="AA172" s="780"/>
    </row>
    <row r="173" spans="1:27" ht="48" customHeight="1" thickBot="1">
      <c r="A173" s="18"/>
      <c r="B173" s="706" t="s">
        <v>430</v>
      </c>
      <c r="C173" s="707"/>
      <c r="D173" s="708" t="s">
        <v>431</v>
      </c>
      <c r="E173" s="708" t="s">
        <v>432</v>
      </c>
      <c r="F173" s="708" t="s">
        <v>433</v>
      </c>
      <c r="G173" s="708" t="s">
        <v>432</v>
      </c>
      <c r="H173" s="709"/>
      <c r="I173" s="708" t="s">
        <v>431</v>
      </c>
      <c r="J173" s="708" t="s">
        <v>432</v>
      </c>
      <c r="K173" s="708" t="s">
        <v>433</v>
      </c>
      <c r="L173" s="708" t="s">
        <v>432</v>
      </c>
      <c r="M173" s="708"/>
      <c r="N173" s="708" t="s">
        <v>434</v>
      </c>
      <c r="O173" s="708" t="s">
        <v>432</v>
      </c>
      <c r="P173" s="708" t="s">
        <v>435</v>
      </c>
      <c r="Q173" s="708" t="s">
        <v>432</v>
      </c>
      <c r="R173" s="708"/>
      <c r="S173" s="708" t="s">
        <v>434</v>
      </c>
      <c r="T173" s="708" t="s">
        <v>432</v>
      </c>
      <c r="U173" s="708" t="s">
        <v>435</v>
      </c>
      <c r="V173" s="708"/>
      <c r="W173" s="708" t="s">
        <v>432</v>
      </c>
      <c r="X173" s="708" t="s">
        <v>434</v>
      </c>
      <c r="Y173" s="708" t="s">
        <v>432</v>
      </c>
      <c r="Z173" s="708" t="s">
        <v>435</v>
      </c>
      <c r="AA173" s="708" t="s">
        <v>432</v>
      </c>
    </row>
    <row r="174" spans="1:27" ht="17.100000000000001" customHeight="1">
      <c r="A174" s="18"/>
      <c r="B174" s="272" t="s">
        <v>379</v>
      </c>
      <c r="C174" s="324"/>
      <c r="D174" s="491">
        <v>4.1000000000000002E-2</v>
      </c>
      <c r="E174" s="90" t="s">
        <v>436</v>
      </c>
      <c r="F174" s="491">
        <v>-7.1999999999999995E-2</v>
      </c>
      <c r="G174" s="90" t="s">
        <v>437</v>
      </c>
      <c r="H174" s="368"/>
      <c r="I174" s="492">
        <v>3.7689348952274937E-2</v>
      </c>
      <c r="J174" s="27" t="s">
        <v>436</v>
      </c>
      <c r="K174" s="492">
        <v>1.6138160205402818E-2</v>
      </c>
      <c r="L174" s="27" t="s">
        <v>436</v>
      </c>
      <c r="M174" s="492"/>
      <c r="N174" s="492">
        <v>5.0999999999999941E-2</v>
      </c>
      <c r="O174" s="324" t="s">
        <v>436</v>
      </c>
      <c r="P174" s="492">
        <v>1.2000000000000028E-2</v>
      </c>
      <c r="Q174" s="324" t="s">
        <v>436</v>
      </c>
      <c r="R174" s="492"/>
      <c r="S174" s="492">
        <v>7.7000000000000027E-2</v>
      </c>
      <c r="T174" s="324" t="s">
        <v>436</v>
      </c>
      <c r="U174" s="492">
        <v>2.5000000000000001E-2</v>
      </c>
      <c r="V174" s="324"/>
      <c r="W174" s="324" t="s">
        <v>436</v>
      </c>
      <c r="X174" s="492">
        <v>8.7000000000000022E-2</v>
      </c>
      <c r="Y174" s="324" t="s">
        <v>436</v>
      </c>
      <c r="Z174" s="492">
        <v>-7.9999999999999724E-3</v>
      </c>
      <c r="AA174" s="324" t="s">
        <v>437</v>
      </c>
    </row>
    <row r="175" spans="1:27" ht="15">
      <c r="A175" s="18"/>
      <c r="B175" s="272" t="s">
        <v>380</v>
      </c>
      <c r="C175" s="324"/>
      <c r="D175" s="491">
        <v>2.5000000000000001E-2</v>
      </c>
      <c r="E175" s="90" t="s">
        <v>436</v>
      </c>
      <c r="F175" s="491">
        <v>8.9999999999999993E-3</v>
      </c>
      <c r="G175" s="90" t="s">
        <v>436</v>
      </c>
      <c r="H175" s="368"/>
      <c r="I175" s="492">
        <v>2.830334290004699E-2</v>
      </c>
      <c r="J175" s="27" t="s">
        <v>436</v>
      </c>
      <c r="K175" s="492">
        <v>7.4875075365583577E-3</v>
      </c>
      <c r="L175" s="27" t="s">
        <v>436</v>
      </c>
      <c r="M175" s="492"/>
      <c r="N175" s="492">
        <v>2.2999999999999972E-2</v>
      </c>
      <c r="O175" s="324" t="s">
        <v>436</v>
      </c>
      <c r="P175" s="492">
        <v>5.9999999999999429E-3</v>
      </c>
      <c r="Q175" s="324" t="s">
        <v>436</v>
      </c>
      <c r="R175" s="492"/>
      <c r="S175" s="492">
        <v>3.5000000000000003E-2</v>
      </c>
      <c r="T175" s="324" t="s">
        <v>436</v>
      </c>
      <c r="U175" s="492">
        <v>2.9000000000000057E-2</v>
      </c>
      <c r="V175" s="324"/>
      <c r="W175" s="324" t="s">
        <v>436</v>
      </c>
      <c r="X175" s="492">
        <v>3.7999999999999971E-2</v>
      </c>
      <c r="Y175" s="324" t="s">
        <v>436</v>
      </c>
      <c r="Z175" s="492">
        <v>2.5000000000000001E-2</v>
      </c>
      <c r="AA175" s="324" t="s">
        <v>436</v>
      </c>
    </row>
    <row r="176" spans="1:27" ht="15">
      <c r="A176" s="18"/>
      <c r="B176" s="493" t="s">
        <v>381</v>
      </c>
      <c r="C176" s="147"/>
      <c r="D176" s="494">
        <v>2.7E-2</v>
      </c>
      <c r="E176" s="99" t="s">
        <v>436</v>
      </c>
      <c r="F176" s="494">
        <v>8.9999999999999993E-3</v>
      </c>
      <c r="G176" s="99" t="s">
        <v>436</v>
      </c>
      <c r="H176" s="495"/>
      <c r="I176" s="496">
        <v>3.0063552969934904E-2</v>
      </c>
      <c r="J176" s="30" t="s">
        <v>436</v>
      </c>
      <c r="K176" s="496">
        <v>1.5812899311937301E-2</v>
      </c>
      <c r="L176" s="30" t="s">
        <v>436</v>
      </c>
      <c r="M176" s="496"/>
      <c r="N176" s="496">
        <v>3.2000000000000028E-2</v>
      </c>
      <c r="O176" s="147" t="s">
        <v>436</v>
      </c>
      <c r="P176" s="496">
        <v>1.5999999999999945E-2</v>
      </c>
      <c r="Q176" s="147" t="s">
        <v>436</v>
      </c>
      <c r="R176" s="496"/>
      <c r="S176" s="496">
        <v>3.7999999999999971E-2</v>
      </c>
      <c r="T176" s="147" t="s">
        <v>436</v>
      </c>
      <c r="U176" s="496">
        <v>2.200000000000003E-2</v>
      </c>
      <c r="V176" s="147"/>
      <c r="W176" s="147" t="s">
        <v>436</v>
      </c>
      <c r="X176" s="496">
        <v>3.5999999999999942E-2</v>
      </c>
      <c r="Y176" s="147" t="s">
        <v>436</v>
      </c>
      <c r="Z176" s="496">
        <v>1.7000000000000029E-2</v>
      </c>
      <c r="AA176" s="147" t="s">
        <v>436</v>
      </c>
    </row>
    <row r="177" spans="1:27" ht="15">
      <c r="A177" s="18"/>
      <c r="B177" s="493" t="s">
        <v>383</v>
      </c>
      <c r="C177" s="147"/>
      <c r="D177" s="494">
        <v>6.3E-2</v>
      </c>
      <c r="E177" s="99" t="s">
        <v>436</v>
      </c>
      <c r="F177" s="494">
        <v>1.2999999999999999E-2</v>
      </c>
      <c r="G177" s="99" t="s">
        <v>436</v>
      </c>
      <c r="H177" s="495"/>
      <c r="I177" s="496">
        <v>6.9216593204744936E-2</v>
      </c>
      <c r="J177" s="30" t="s">
        <v>436</v>
      </c>
      <c r="K177" s="496">
        <v>1.619565778882337E-2</v>
      </c>
      <c r="L177" s="30" t="s">
        <v>436</v>
      </c>
      <c r="M177" s="496"/>
      <c r="N177" s="496">
        <v>7.0000000000000007E-2</v>
      </c>
      <c r="O177" s="147" t="s">
        <v>436</v>
      </c>
      <c r="P177" s="496">
        <v>1.7999999999999971E-2</v>
      </c>
      <c r="Q177" s="147" t="s">
        <v>436</v>
      </c>
      <c r="R177" s="496"/>
      <c r="S177" s="496">
        <v>6.7000000000000032E-2</v>
      </c>
      <c r="T177" s="147" t="s">
        <v>436</v>
      </c>
      <c r="U177" s="496">
        <v>1.7999999999999971E-2</v>
      </c>
      <c r="V177" s="147"/>
      <c r="W177" s="147" t="s">
        <v>436</v>
      </c>
      <c r="X177" s="496">
        <v>7.2000000000000022E-2</v>
      </c>
      <c r="Y177" s="147" t="s">
        <v>436</v>
      </c>
      <c r="Z177" s="496">
        <v>1.5999999999999945E-2</v>
      </c>
      <c r="AA177" s="147" t="s">
        <v>436</v>
      </c>
    </row>
    <row r="178" spans="1:27" ht="15">
      <c r="A178" s="18"/>
      <c r="B178" s="493" t="s">
        <v>384</v>
      </c>
      <c r="C178" s="493"/>
      <c r="D178" s="494">
        <v>1.9E-2</v>
      </c>
      <c r="E178" s="99" t="s">
        <v>436</v>
      </c>
      <c r="F178" s="494">
        <v>-1.0999999999999999E-2</v>
      </c>
      <c r="G178" s="99" t="s">
        <v>437</v>
      </c>
      <c r="H178" s="495"/>
      <c r="I178" s="496">
        <v>2.4932990426591917E-2</v>
      </c>
      <c r="J178" s="30" t="s">
        <v>436</v>
      </c>
      <c r="K178" s="496">
        <v>-1.40603018302079E-2</v>
      </c>
      <c r="L178" s="30" t="s">
        <v>437</v>
      </c>
      <c r="M178" s="496"/>
      <c r="N178" s="496">
        <v>2.7999999999999973E-2</v>
      </c>
      <c r="O178" s="147" t="s">
        <v>436</v>
      </c>
      <c r="P178" s="496">
        <v>-1.2999999999999972E-2</v>
      </c>
      <c r="Q178" s="147" t="s">
        <v>437</v>
      </c>
      <c r="R178" s="496"/>
      <c r="S178" s="496">
        <v>0.04</v>
      </c>
      <c r="T178" s="147" t="s">
        <v>436</v>
      </c>
      <c r="U178" s="496">
        <v>-0.02</v>
      </c>
      <c r="V178" s="147"/>
      <c r="W178" s="147" t="s">
        <v>437</v>
      </c>
      <c r="X178" s="496">
        <v>5.2999999999999971E-2</v>
      </c>
      <c r="Y178" s="147" t="s">
        <v>436</v>
      </c>
      <c r="Z178" s="496">
        <v>-0.02</v>
      </c>
      <c r="AA178" s="147" t="s">
        <v>437</v>
      </c>
    </row>
    <row r="179" spans="1:27" ht="31.35" customHeight="1">
      <c r="A179" s="18"/>
      <c r="B179" s="808" t="s">
        <v>438</v>
      </c>
      <c r="C179" s="808"/>
      <c r="D179" s="808"/>
      <c r="E179" s="808"/>
      <c r="F179" s="808"/>
      <c r="G179" s="808"/>
      <c r="H179" s="808"/>
      <c r="I179" s="808"/>
      <c r="J179" s="808"/>
      <c r="K179" s="808"/>
      <c r="L179" s="808"/>
      <c r="M179" s="808"/>
      <c r="N179" s="808"/>
      <c r="O179" s="808"/>
      <c r="P179" s="808"/>
      <c r="Q179" s="808"/>
      <c r="R179" s="808"/>
      <c r="S179" s="808"/>
      <c r="T179" s="808"/>
      <c r="U179" s="808"/>
      <c r="V179" s="808"/>
    </row>
    <row r="180" spans="1:27" ht="15.95" customHeight="1">
      <c r="A180" s="18"/>
      <c r="B180" s="497"/>
      <c r="C180" s="18"/>
      <c r="D180" s="18"/>
      <c r="E180" s="18"/>
      <c r="F180" s="18"/>
      <c r="G180" s="18"/>
      <c r="H180" s="18"/>
      <c r="I180" s="18"/>
      <c r="J180" s="18"/>
      <c r="K180" s="18"/>
      <c r="L180" s="18"/>
      <c r="M180" s="18"/>
      <c r="N180" s="18"/>
      <c r="O180" s="18"/>
      <c r="P180" s="18"/>
      <c r="Q180" s="18"/>
    </row>
    <row r="181" spans="1:27" ht="15.95" customHeight="1">
      <c r="A181" s="18"/>
      <c r="B181" s="18"/>
      <c r="C181" s="18"/>
      <c r="D181" s="18"/>
      <c r="E181" s="18"/>
      <c r="F181" s="18"/>
      <c r="G181" s="18"/>
      <c r="H181" s="18"/>
      <c r="I181" s="18"/>
      <c r="J181" s="18"/>
      <c r="K181" s="18"/>
      <c r="L181" s="18"/>
      <c r="M181" s="18"/>
      <c r="N181" s="18"/>
      <c r="O181" s="18"/>
      <c r="P181" s="18"/>
      <c r="Q181" s="18"/>
    </row>
    <row r="182" spans="1:27" ht="15.95" customHeight="1">
      <c r="A182" s="18"/>
      <c r="B182" s="18"/>
      <c r="C182" s="18"/>
      <c r="D182" s="18"/>
      <c r="E182" s="18"/>
      <c r="F182" s="18"/>
      <c r="G182" s="18"/>
      <c r="H182" s="18"/>
      <c r="I182" s="18"/>
      <c r="J182" s="18"/>
      <c r="K182" s="18"/>
      <c r="L182" s="18"/>
      <c r="M182" s="18"/>
      <c r="N182" s="18"/>
      <c r="O182" s="18"/>
      <c r="P182" s="18"/>
      <c r="Q182" s="18"/>
    </row>
    <row r="183" spans="1:27" ht="15.95" customHeight="1">
      <c r="A183" s="18"/>
      <c r="B183" s="233" t="s">
        <v>439</v>
      </c>
      <c r="C183" s="18"/>
      <c r="D183" s="18"/>
      <c r="E183" s="18"/>
      <c r="F183" s="18"/>
      <c r="G183" s="18"/>
      <c r="H183" s="18"/>
      <c r="I183" s="18"/>
      <c r="J183" s="18"/>
    </row>
    <row r="184" spans="1:27" ht="15.95" customHeight="1">
      <c r="A184" s="18"/>
      <c r="B184" s="171"/>
      <c r="C184" s="18"/>
      <c r="D184" s="18"/>
      <c r="E184" s="18"/>
      <c r="F184" s="18"/>
      <c r="G184" s="18"/>
      <c r="H184" s="18"/>
      <c r="I184" s="18"/>
      <c r="J184" s="18"/>
    </row>
    <row r="185" spans="1:27" ht="19.350000000000001" customHeight="1" thickBot="1">
      <c r="A185" s="18"/>
      <c r="B185" s="83" t="s">
        <v>440</v>
      </c>
      <c r="C185" s="498"/>
      <c r="D185" s="119">
        <v>2024</v>
      </c>
      <c r="E185" s="119">
        <v>2023</v>
      </c>
      <c r="F185" s="119">
        <v>2022</v>
      </c>
      <c r="G185" s="119" t="s">
        <v>441</v>
      </c>
      <c r="H185" s="330"/>
      <c r="I185" s="119">
        <v>2020</v>
      </c>
      <c r="J185" s="18"/>
      <c r="K185" s="18"/>
    </row>
    <row r="186" spans="1:27" ht="15.95" customHeight="1">
      <c r="A186" s="18"/>
      <c r="B186" s="499" t="s">
        <v>442</v>
      </c>
      <c r="C186" s="500"/>
      <c r="D186" s="500">
        <v>23.9</v>
      </c>
      <c r="E186" s="415">
        <v>30.27</v>
      </c>
      <c r="F186" s="415">
        <v>14.6</v>
      </c>
      <c r="G186" s="501">
        <v>15.1</v>
      </c>
      <c r="I186" s="501">
        <v>12.4</v>
      </c>
      <c r="J186" s="18"/>
      <c r="K186" s="18"/>
    </row>
    <row r="187" spans="1:27" ht="15.95" customHeight="1">
      <c r="A187" s="18"/>
      <c r="B187" s="499" t="s">
        <v>443</v>
      </c>
      <c r="C187" s="500"/>
      <c r="D187" s="500">
        <v>26.1</v>
      </c>
      <c r="E187" s="415">
        <v>29.7</v>
      </c>
      <c r="F187" s="415">
        <v>16.7</v>
      </c>
      <c r="G187" s="501">
        <v>18.399999999999999</v>
      </c>
      <c r="I187" s="501">
        <v>16.600000000000001</v>
      </c>
      <c r="J187" s="18"/>
      <c r="K187" s="18"/>
    </row>
    <row r="188" spans="1:27" ht="15.95" customHeight="1">
      <c r="A188" s="18"/>
      <c r="B188" s="499" t="s">
        <v>444</v>
      </c>
      <c r="C188" s="500"/>
      <c r="D188" s="500">
        <v>44.4</v>
      </c>
      <c r="E188" s="415">
        <v>28.74</v>
      </c>
      <c r="F188" s="415">
        <v>28.9</v>
      </c>
      <c r="G188" s="501">
        <v>36.6</v>
      </c>
      <c r="I188" s="501">
        <v>31.5</v>
      </c>
      <c r="J188" s="18"/>
      <c r="K188" s="18"/>
    </row>
    <row r="189" spans="1:27" ht="54.75" customHeight="1">
      <c r="A189" s="18"/>
      <c r="B189" s="806" t="s">
        <v>445</v>
      </c>
      <c r="C189" s="806"/>
      <c r="D189" s="806"/>
      <c r="E189" s="806"/>
      <c r="F189" s="806"/>
      <c r="G189" s="806"/>
      <c r="H189" s="806"/>
      <c r="I189" s="806"/>
      <c r="J189" s="502"/>
    </row>
    <row r="190" spans="1:27" ht="18" customHeight="1">
      <c r="A190" s="18"/>
      <c r="B190" s="807"/>
      <c r="C190" s="807"/>
      <c r="D190" s="807"/>
      <c r="E190" s="807"/>
      <c r="F190" s="807"/>
      <c r="G190" s="807"/>
      <c r="H190" s="807"/>
      <c r="I190" s="807"/>
      <c r="J190" s="18"/>
    </row>
    <row r="191" spans="1:27" ht="15.95" customHeight="1">
      <c r="A191" s="18"/>
      <c r="B191" s="18"/>
      <c r="C191" s="18"/>
      <c r="D191" s="18"/>
      <c r="E191" s="18"/>
      <c r="F191" s="18"/>
      <c r="G191" s="18"/>
      <c r="H191" s="18"/>
      <c r="I191" s="18"/>
      <c r="J191" s="18"/>
    </row>
    <row r="192" spans="1:27" ht="20.45" customHeight="1" thickBot="1">
      <c r="A192" s="18"/>
      <c r="B192" s="83" t="s">
        <v>446</v>
      </c>
      <c r="C192" s="498"/>
      <c r="D192" s="262">
        <v>2024</v>
      </c>
      <c r="E192" s="262">
        <v>2023</v>
      </c>
      <c r="F192" s="262">
        <v>2022</v>
      </c>
      <c r="G192" s="262" t="s">
        <v>447</v>
      </c>
      <c r="H192" s="157"/>
      <c r="I192" s="262">
        <v>2020</v>
      </c>
      <c r="J192" s="18"/>
      <c r="K192" s="18"/>
    </row>
    <row r="193" spans="1:11" ht="15.95" customHeight="1">
      <c r="A193" s="18"/>
      <c r="B193" s="503" t="s">
        <v>321</v>
      </c>
      <c r="C193" s="253"/>
      <c r="D193" s="253">
        <v>36.700000000000003</v>
      </c>
      <c r="E193" s="250">
        <v>28.97</v>
      </c>
      <c r="F193" s="250">
        <v>25.6</v>
      </c>
      <c r="G193" s="250">
        <v>29.7</v>
      </c>
      <c r="H193" s="334"/>
      <c r="I193" s="250">
        <v>26.3</v>
      </c>
      <c r="J193" s="18"/>
      <c r="K193" s="18"/>
    </row>
    <row r="194" spans="1:11" ht="15.95" customHeight="1">
      <c r="A194" s="18"/>
      <c r="B194" s="504" t="s">
        <v>322</v>
      </c>
      <c r="C194" s="255"/>
      <c r="D194" s="255">
        <v>31.7</v>
      </c>
      <c r="E194" s="256">
        <v>29.59</v>
      </c>
      <c r="F194" s="256">
        <v>20.9</v>
      </c>
      <c r="G194" s="256">
        <v>24.8</v>
      </c>
      <c r="H194" s="495"/>
      <c r="I194" s="256">
        <v>21.3</v>
      </c>
      <c r="J194" s="18"/>
      <c r="K194" s="18"/>
    </row>
    <row r="195" spans="1:11" ht="15.95" customHeight="1">
      <c r="A195" s="18"/>
      <c r="B195" s="504" t="s">
        <v>340</v>
      </c>
      <c r="C195" s="255"/>
      <c r="D195" s="255">
        <v>35.1</v>
      </c>
      <c r="E195" s="256" t="s">
        <v>40</v>
      </c>
      <c r="F195" s="255" t="s">
        <v>40</v>
      </c>
      <c r="G195" s="256" t="s">
        <v>40</v>
      </c>
      <c r="H195" s="495"/>
      <c r="I195" s="256" t="s">
        <v>40</v>
      </c>
      <c r="J195" s="18"/>
      <c r="K195" s="18"/>
    </row>
    <row r="196" spans="1:11" ht="39" customHeight="1">
      <c r="A196" s="18"/>
      <c r="B196" s="753" t="s">
        <v>448</v>
      </c>
      <c r="C196" s="753"/>
      <c r="D196" s="753"/>
      <c r="E196" s="753"/>
      <c r="F196" s="753"/>
      <c r="G196" s="753"/>
      <c r="H196" s="753"/>
      <c r="I196" s="753"/>
      <c r="J196" s="18"/>
    </row>
    <row r="197" spans="1:11" ht="15.95" customHeight="1">
      <c r="A197" s="18"/>
      <c r="B197" s="18"/>
      <c r="C197" s="18"/>
      <c r="D197" s="18"/>
      <c r="E197" s="18"/>
      <c r="F197" s="18"/>
      <c r="G197" s="18"/>
      <c r="H197" s="18"/>
      <c r="I197" s="18"/>
      <c r="J197" s="18"/>
    </row>
    <row r="198" spans="1:11" ht="15.95" customHeight="1">
      <c r="A198" s="18"/>
      <c r="B198" s="18"/>
      <c r="C198" s="18"/>
      <c r="D198" s="18"/>
      <c r="E198" s="18"/>
      <c r="F198" s="18"/>
      <c r="G198" s="18"/>
      <c r="H198" s="18"/>
      <c r="I198" s="18"/>
      <c r="J198" s="18"/>
    </row>
    <row r="199" spans="1:11" ht="15.95" customHeight="1" thickBot="1">
      <c r="A199" s="18"/>
      <c r="B199" s="263" t="s">
        <v>449</v>
      </c>
      <c r="C199" s="498"/>
      <c r="D199" s="262">
        <v>2024</v>
      </c>
      <c r="E199" s="262">
        <v>2023</v>
      </c>
      <c r="F199" s="262">
        <v>2022</v>
      </c>
      <c r="G199" s="262">
        <v>2021</v>
      </c>
      <c r="H199" s="157"/>
      <c r="I199" s="262">
        <v>2020</v>
      </c>
      <c r="J199" s="18"/>
      <c r="K199" s="18"/>
    </row>
    <row r="200" spans="1:11" ht="15.95" customHeight="1">
      <c r="A200" s="18"/>
      <c r="B200" s="505" t="s">
        <v>450</v>
      </c>
      <c r="C200" s="253"/>
      <c r="D200" s="253">
        <v>58.9</v>
      </c>
      <c r="E200" s="250">
        <v>55.63</v>
      </c>
      <c r="F200" s="250">
        <v>53.6</v>
      </c>
      <c r="G200" s="250">
        <v>49.2</v>
      </c>
      <c r="H200" s="334"/>
      <c r="I200" s="250">
        <v>52</v>
      </c>
      <c r="J200" s="18"/>
      <c r="K200" s="18"/>
    </row>
    <row r="201" spans="1:11" ht="93.95" customHeight="1">
      <c r="A201" s="18"/>
      <c r="B201" s="753" t="s">
        <v>451</v>
      </c>
      <c r="C201" s="753"/>
      <c r="D201" s="753"/>
      <c r="E201" s="753"/>
      <c r="F201" s="753"/>
      <c r="G201" s="753"/>
      <c r="H201" s="753"/>
      <c r="I201" s="753"/>
      <c r="J201" s="18"/>
    </row>
    <row r="202" spans="1:11" ht="15.95" customHeight="1">
      <c r="A202" s="18"/>
      <c r="B202" s="749"/>
      <c r="C202" s="749"/>
      <c r="D202" s="749"/>
      <c r="E202" s="749"/>
      <c r="F202" s="749"/>
      <c r="G202" s="749"/>
      <c r="H202" s="749"/>
      <c r="I202" s="749"/>
      <c r="J202" s="18"/>
    </row>
    <row r="203" spans="1:11" ht="15.95" customHeight="1">
      <c r="A203" s="18"/>
      <c r="B203" s="437"/>
      <c r="C203" s="437"/>
      <c r="D203" s="437"/>
      <c r="E203" s="437"/>
      <c r="F203" s="437"/>
      <c r="G203" s="437"/>
      <c r="H203" s="437"/>
      <c r="I203" s="437"/>
      <c r="J203" s="18"/>
    </row>
    <row r="204" spans="1:11" ht="15.95" customHeight="1">
      <c r="A204" s="18"/>
      <c r="B204" s="506"/>
      <c r="C204" s="18"/>
      <c r="D204" s="18"/>
      <c r="E204" s="18"/>
      <c r="F204" s="18"/>
      <c r="G204" s="18"/>
      <c r="H204" s="18"/>
      <c r="I204" s="18"/>
      <c r="J204" s="18"/>
    </row>
    <row r="205" spans="1:11" ht="15.95" customHeight="1">
      <c r="A205" s="18"/>
      <c r="B205" s="233" t="s">
        <v>452</v>
      </c>
      <c r="G205" s="18"/>
      <c r="H205" s="18"/>
      <c r="I205" s="18"/>
      <c r="J205" s="18"/>
    </row>
    <row r="206" spans="1:11" ht="15.95" customHeight="1">
      <c r="A206" s="18"/>
      <c r="B206" s="171"/>
      <c r="G206" s="18"/>
      <c r="H206" s="18"/>
      <c r="I206" s="18"/>
      <c r="J206" s="18"/>
    </row>
    <row r="207" spans="1:11" ht="15.95" customHeight="1" thickBot="1">
      <c r="A207" s="18"/>
      <c r="B207" s="83" t="s">
        <v>453</v>
      </c>
      <c r="C207" s="498"/>
      <c r="D207" s="262">
        <v>2024</v>
      </c>
      <c r="E207" s="262">
        <v>2023</v>
      </c>
      <c r="F207" s="262">
        <v>2022</v>
      </c>
      <c r="G207" s="262">
        <v>2021</v>
      </c>
      <c r="H207" s="157"/>
      <c r="I207" s="262">
        <v>2020</v>
      </c>
      <c r="J207" s="406"/>
      <c r="K207" s="18"/>
    </row>
    <row r="208" spans="1:11" ht="15.95" customHeight="1">
      <c r="A208" s="18"/>
      <c r="B208" s="503" t="s">
        <v>454</v>
      </c>
      <c r="C208" s="239"/>
      <c r="D208" s="239">
        <v>1400</v>
      </c>
      <c r="E208" s="239">
        <v>1330</v>
      </c>
      <c r="F208" s="240">
        <v>1133</v>
      </c>
      <c r="G208" s="240">
        <v>1435</v>
      </c>
      <c r="H208" s="334"/>
      <c r="I208" s="240">
        <v>1449</v>
      </c>
      <c r="J208" s="92"/>
      <c r="K208" s="18"/>
    </row>
    <row r="209" spans="1:11" ht="15.95" customHeight="1">
      <c r="A209" s="18"/>
      <c r="B209" s="272" t="s">
        <v>455</v>
      </c>
      <c r="C209" s="90"/>
      <c r="D209" s="90">
        <v>488</v>
      </c>
      <c r="E209" s="90">
        <v>501</v>
      </c>
      <c r="F209" s="27">
        <v>518</v>
      </c>
      <c r="G209" s="27">
        <v>573</v>
      </c>
      <c r="H209" s="368"/>
      <c r="I209" s="27">
        <v>569</v>
      </c>
      <c r="J209" s="92"/>
      <c r="K209" s="18"/>
    </row>
    <row r="210" spans="1:11" ht="15.95" customHeight="1">
      <c r="A210" s="18"/>
      <c r="B210" s="504" t="s">
        <v>456</v>
      </c>
      <c r="C210" s="99"/>
      <c r="D210" s="99">
        <v>306</v>
      </c>
      <c r="E210" s="99">
        <v>314</v>
      </c>
      <c r="F210" s="30">
        <v>322</v>
      </c>
      <c r="G210" s="30">
        <v>381</v>
      </c>
      <c r="H210" s="495"/>
      <c r="I210" s="30">
        <v>370</v>
      </c>
      <c r="J210" s="92"/>
      <c r="K210" s="18"/>
    </row>
    <row r="211" spans="1:11" ht="15.95" customHeight="1">
      <c r="A211" s="18"/>
      <c r="B211" s="479" t="s">
        <v>457</v>
      </c>
      <c r="C211" s="90"/>
      <c r="D211" s="90">
        <v>88</v>
      </c>
      <c r="E211" s="90">
        <v>100</v>
      </c>
      <c r="F211" s="27">
        <v>95</v>
      </c>
      <c r="G211" s="27">
        <v>114</v>
      </c>
      <c r="H211" s="368"/>
      <c r="I211" s="27">
        <v>93</v>
      </c>
      <c r="J211" s="92"/>
      <c r="K211" s="18"/>
    </row>
    <row r="212" spans="1:11" ht="15.95" customHeight="1">
      <c r="A212" s="18"/>
      <c r="B212" s="479" t="s">
        <v>458</v>
      </c>
      <c r="C212" s="90"/>
      <c r="D212" s="90">
        <v>94</v>
      </c>
      <c r="E212" s="90">
        <v>87</v>
      </c>
      <c r="F212" s="27">
        <v>101</v>
      </c>
      <c r="G212" s="27">
        <v>78</v>
      </c>
      <c r="H212" s="368"/>
      <c r="I212" s="27">
        <v>97</v>
      </c>
      <c r="J212" s="92"/>
      <c r="K212" s="18"/>
    </row>
    <row r="213" spans="1:11" ht="15.95" customHeight="1">
      <c r="A213" s="18"/>
      <c r="B213" s="479" t="s">
        <v>459</v>
      </c>
      <c r="C213" s="90"/>
      <c r="D213" s="90">
        <v>222</v>
      </c>
      <c r="E213" s="90">
        <v>170</v>
      </c>
      <c r="F213" s="27">
        <v>142</v>
      </c>
      <c r="G213" s="27">
        <v>157</v>
      </c>
      <c r="H213" s="368"/>
      <c r="I213" s="27">
        <v>157</v>
      </c>
      <c r="J213" s="92"/>
      <c r="K213" s="18"/>
    </row>
    <row r="214" spans="1:11" ht="17.45" customHeight="1">
      <c r="A214" s="18"/>
      <c r="B214" s="749" t="s">
        <v>460</v>
      </c>
      <c r="C214" s="749"/>
      <c r="D214" s="749"/>
      <c r="E214" s="749"/>
      <c r="F214" s="749"/>
      <c r="G214" s="749"/>
      <c r="H214" s="749"/>
      <c r="I214" s="749"/>
      <c r="J214" s="18"/>
    </row>
    <row r="215" spans="1:11" ht="15">
      <c r="A215" s="18"/>
      <c r="B215" s="18"/>
      <c r="C215" s="18"/>
      <c r="D215" s="18"/>
      <c r="E215" s="18"/>
      <c r="F215" s="18"/>
      <c r="G215" s="18"/>
      <c r="H215" s="18"/>
      <c r="I215" s="18"/>
      <c r="J215" s="18"/>
    </row>
    <row r="216" spans="1:11" ht="15">
      <c r="A216" s="18"/>
      <c r="B216" s="18"/>
      <c r="C216" s="18"/>
      <c r="D216" s="18"/>
      <c r="E216" s="18"/>
      <c r="F216" s="18"/>
      <c r="G216" s="18"/>
      <c r="H216" s="18"/>
      <c r="I216" s="18"/>
      <c r="J216" s="18"/>
    </row>
    <row r="217" spans="1:11" ht="15">
      <c r="A217" s="18"/>
      <c r="B217" s="18"/>
      <c r="C217" s="18"/>
      <c r="D217" s="18"/>
      <c r="E217" s="18"/>
      <c r="F217" s="18"/>
      <c r="G217" s="18"/>
      <c r="H217" s="18"/>
      <c r="I217" s="18"/>
      <c r="J217" s="18"/>
    </row>
    <row r="218" spans="1:11" ht="15">
      <c r="A218" s="18"/>
      <c r="B218" s="233" t="s">
        <v>461</v>
      </c>
      <c r="C218" s="18"/>
      <c r="D218" s="18"/>
      <c r="E218" s="18"/>
      <c r="F218" s="18"/>
      <c r="G218" s="18"/>
      <c r="H218" s="18"/>
      <c r="I218" s="18"/>
      <c r="J218" s="18"/>
    </row>
    <row r="219" spans="1:11" ht="15">
      <c r="A219" s="18"/>
      <c r="B219" s="18"/>
      <c r="C219" s="18"/>
      <c r="D219" s="18"/>
      <c r="E219" s="18"/>
      <c r="F219" s="18"/>
      <c r="G219" s="18"/>
      <c r="H219" s="18"/>
      <c r="I219" s="18"/>
      <c r="J219" s="18"/>
    </row>
    <row r="220" spans="1:11" ht="16.5" thickBot="1">
      <c r="A220" s="18"/>
      <c r="B220" s="83" t="s">
        <v>462</v>
      </c>
      <c r="C220" s="498"/>
      <c r="D220" s="262">
        <v>2024</v>
      </c>
      <c r="E220" s="262">
        <v>2023</v>
      </c>
      <c r="F220" s="262">
        <v>2022</v>
      </c>
      <c r="G220" s="262">
        <v>2021</v>
      </c>
      <c r="H220" s="157"/>
      <c r="I220" s="262">
        <v>2020</v>
      </c>
      <c r="J220" s="18"/>
    </row>
    <row r="221" spans="1:11" ht="15.75">
      <c r="A221" s="18"/>
      <c r="B221" s="503" t="s">
        <v>463</v>
      </c>
      <c r="C221" s="253"/>
      <c r="D221" s="253">
        <v>0.3</v>
      </c>
      <c r="E221" s="250">
        <v>0.5</v>
      </c>
      <c r="F221" s="250">
        <v>0.5</v>
      </c>
      <c r="G221" s="250">
        <v>0.9</v>
      </c>
      <c r="H221" s="334"/>
      <c r="I221" s="250">
        <v>0.6</v>
      </c>
      <c r="J221" s="18"/>
    </row>
    <row r="222" spans="1:11" ht="15">
      <c r="A222" s="18"/>
      <c r="B222" s="479" t="s">
        <v>31</v>
      </c>
      <c r="C222" s="308"/>
      <c r="D222" s="308">
        <v>0.5</v>
      </c>
      <c r="E222" s="309">
        <v>0.5</v>
      </c>
      <c r="F222" s="309">
        <v>0.8</v>
      </c>
      <c r="G222" s="309">
        <v>1.2</v>
      </c>
      <c r="H222" s="368"/>
      <c r="I222" s="309">
        <v>0.5</v>
      </c>
      <c r="J222" s="18"/>
    </row>
    <row r="223" spans="1:11" ht="15.75">
      <c r="A223" s="18"/>
      <c r="B223" s="479" t="s">
        <v>464</v>
      </c>
      <c r="C223" s="308"/>
      <c r="D223" s="308">
        <v>0.1</v>
      </c>
      <c r="E223" s="309">
        <v>0.6</v>
      </c>
      <c r="F223" s="309">
        <v>0.4</v>
      </c>
      <c r="G223" s="309">
        <v>0.3</v>
      </c>
      <c r="H223" s="368"/>
      <c r="I223" s="309">
        <v>0.1</v>
      </c>
      <c r="J223" s="18"/>
    </row>
    <row r="224" spans="1:11" ht="15">
      <c r="A224" s="18"/>
      <c r="B224" s="479" t="s">
        <v>295</v>
      </c>
      <c r="C224" s="308"/>
      <c r="D224" s="308">
        <v>0.7</v>
      </c>
      <c r="E224" s="309">
        <v>0.4</v>
      </c>
      <c r="F224" s="309">
        <v>0.2</v>
      </c>
      <c r="G224" s="309">
        <v>0</v>
      </c>
      <c r="H224" s="368"/>
      <c r="I224" s="309">
        <v>0</v>
      </c>
      <c r="J224" s="18"/>
    </row>
    <row r="225" spans="1:10" ht="33.950000000000003" customHeight="1">
      <c r="A225" s="18"/>
      <c r="B225" s="749" t="s">
        <v>465</v>
      </c>
      <c r="C225" s="749"/>
      <c r="D225" s="749"/>
      <c r="E225" s="749"/>
      <c r="F225" s="749"/>
      <c r="G225" s="749"/>
      <c r="H225" s="437"/>
      <c r="I225" s="502"/>
      <c r="J225" s="18"/>
    </row>
    <row r="226" spans="1:10" ht="15.95" customHeight="1">
      <c r="A226" s="18"/>
      <c r="B226" s="437"/>
      <c r="C226" s="437"/>
      <c r="D226" s="437"/>
      <c r="E226" s="437"/>
      <c r="F226" s="437"/>
      <c r="G226" s="437"/>
      <c r="H226" s="437"/>
      <c r="I226" s="437"/>
      <c r="J226" s="18"/>
    </row>
    <row r="227" spans="1:10" ht="15.95" customHeight="1">
      <c r="A227" s="18"/>
      <c r="B227" s="437"/>
      <c r="C227" s="437"/>
      <c r="D227" s="437"/>
      <c r="E227" s="437"/>
      <c r="F227" s="437"/>
      <c r="G227" s="437"/>
      <c r="H227" s="437"/>
      <c r="I227" s="437"/>
      <c r="J227" s="18"/>
    </row>
    <row r="228" spans="1:10" ht="15.95" customHeight="1" thickBot="1">
      <c r="A228" s="18"/>
      <c r="B228" s="65" t="s">
        <v>466</v>
      </c>
      <c r="C228" s="498"/>
      <c r="D228" s="262">
        <v>2024</v>
      </c>
      <c r="E228" s="262">
        <v>2023</v>
      </c>
      <c r="F228" s="262">
        <v>2022</v>
      </c>
      <c r="G228" s="262">
        <v>2021</v>
      </c>
      <c r="H228" s="157"/>
      <c r="I228" s="262">
        <v>2020</v>
      </c>
      <c r="J228" s="18"/>
    </row>
    <row r="229" spans="1:10" ht="15.95" customHeight="1">
      <c r="A229" s="18"/>
      <c r="B229" s="503" t="s">
        <v>30</v>
      </c>
      <c r="C229" s="253"/>
      <c r="D229" s="253">
        <v>2.5</v>
      </c>
      <c r="E229" s="250">
        <v>2.1</v>
      </c>
      <c r="F229" s="250">
        <v>1.7</v>
      </c>
      <c r="G229" s="250">
        <v>1.5</v>
      </c>
      <c r="H229" s="334"/>
      <c r="I229" s="293">
        <v>1.7</v>
      </c>
      <c r="J229" s="18"/>
    </row>
    <row r="230" spans="1:10" ht="15.95" customHeight="1">
      <c r="A230" s="18"/>
      <c r="B230" s="479" t="s">
        <v>31</v>
      </c>
      <c r="C230" s="308"/>
      <c r="D230" s="308">
        <v>2.7</v>
      </c>
      <c r="E230" s="309">
        <v>2.1</v>
      </c>
      <c r="F230" s="309">
        <v>2.1</v>
      </c>
      <c r="G230" s="309">
        <v>1.7</v>
      </c>
      <c r="H230" s="368"/>
      <c r="I230" s="294">
        <v>1.7</v>
      </c>
      <c r="J230" s="18"/>
    </row>
    <row r="231" spans="1:10" ht="15.95" customHeight="1">
      <c r="A231" s="18"/>
      <c r="B231" s="479" t="s">
        <v>295</v>
      </c>
      <c r="C231" s="308"/>
      <c r="D231" s="308">
        <v>2</v>
      </c>
      <c r="E231" s="309">
        <v>2.5</v>
      </c>
      <c r="F231" s="309">
        <v>1.5</v>
      </c>
      <c r="G231" s="309">
        <v>1.5</v>
      </c>
      <c r="H231" s="368"/>
      <c r="I231" s="294">
        <v>1.5</v>
      </c>
      <c r="J231" s="18"/>
    </row>
    <row r="232" spans="1:10" ht="26.1" customHeight="1">
      <c r="A232" s="18"/>
      <c r="B232" s="805"/>
      <c r="C232" s="805"/>
      <c r="D232" s="805"/>
      <c r="E232" s="805"/>
      <c r="F232" s="805"/>
      <c r="G232" s="805"/>
      <c r="H232" s="805"/>
      <c r="I232" s="805"/>
      <c r="J232" s="18"/>
    </row>
    <row r="233" spans="1:10" ht="15.95" customHeight="1">
      <c r="A233" s="18"/>
      <c r="B233" s="371"/>
      <c r="C233" s="437"/>
      <c r="D233" s="437"/>
      <c r="E233" s="437"/>
      <c r="F233" s="437"/>
      <c r="G233" s="437"/>
      <c r="H233" s="437"/>
      <c r="I233" s="437"/>
      <c r="J233" s="18"/>
    </row>
    <row r="234" spans="1:10" ht="15.95" customHeight="1">
      <c r="A234" s="18"/>
      <c r="B234" s="371"/>
      <c r="C234" s="437"/>
      <c r="D234" s="437"/>
      <c r="E234" s="437"/>
      <c r="F234" s="437"/>
      <c r="G234" s="437"/>
      <c r="H234" s="437"/>
      <c r="I234" s="437"/>
      <c r="J234" s="18"/>
    </row>
    <row r="235" spans="1:10" ht="15.95" customHeight="1" thickBot="1">
      <c r="A235" s="18"/>
      <c r="B235" s="329" t="s">
        <v>467</v>
      </c>
      <c r="C235" s="498"/>
      <c r="D235" s="262">
        <v>2024</v>
      </c>
      <c r="E235" s="262">
        <v>2023</v>
      </c>
      <c r="F235" s="262">
        <v>2022</v>
      </c>
      <c r="G235" s="262">
        <v>2021</v>
      </c>
      <c r="H235" s="157"/>
      <c r="I235" s="262">
        <v>2020</v>
      </c>
      <c r="J235" s="18"/>
    </row>
    <row r="236" spans="1:10" ht="15.95" customHeight="1">
      <c r="A236" s="18"/>
      <c r="B236" s="503" t="s">
        <v>468</v>
      </c>
      <c r="C236" s="253"/>
      <c r="D236" s="253">
        <v>6.5</v>
      </c>
      <c r="E236" s="250">
        <v>5.8</v>
      </c>
      <c r="F236" s="250">
        <v>5.5</v>
      </c>
      <c r="G236" s="250">
        <v>6.5</v>
      </c>
      <c r="H236" s="334"/>
      <c r="I236" s="293">
        <v>5.94</v>
      </c>
      <c r="J236" s="18"/>
    </row>
    <row r="237" spans="1:10" ht="15.95" customHeight="1">
      <c r="A237" s="18"/>
      <c r="B237" s="479" t="s">
        <v>469</v>
      </c>
      <c r="C237" s="308"/>
      <c r="D237" s="308">
        <v>9.8000000000000007</v>
      </c>
      <c r="E237" s="309">
        <v>9.1</v>
      </c>
      <c r="F237" s="309">
        <v>9.5</v>
      </c>
      <c r="G237" s="309">
        <v>9.4</v>
      </c>
      <c r="H237" s="368"/>
      <c r="I237" s="294">
        <v>8.85</v>
      </c>
      <c r="J237" s="18"/>
    </row>
    <row r="238" spans="1:10" ht="15.95" customHeight="1">
      <c r="A238" s="18"/>
      <c r="B238" s="479" t="s">
        <v>470</v>
      </c>
      <c r="C238" s="308"/>
      <c r="D238" s="308">
        <v>1.5</v>
      </c>
      <c r="E238" s="309" t="s">
        <v>40</v>
      </c>
      <c r="F238" s="309" t="s">
        <v>40</v>
      </c>
      <c r="G238" s="309" t="s">
        <v>40</v>
      </c>
      <c r="H238" s="368"/>
      <c r="I238" s="294" t="s">
        <v>40</v>
      </c>
      <c r="J238" s="18"/>
    </row>
    <row r="239" spans="1:10" ht="15.95" customHeight="1">
      <c r="A239" s="18"/>
      <c r="B239" s="479" t="s">
        <v>471</v>
      </c>
      <c r="C239" s="308"/>
      <c r="D239" s="308">
        <v>4</v>
      </c>
      <c r="E239" s="309" t="s">
        <v>40</v>
      </c>
      <c r="F239" s="309" t="s">
        <v>40</v>
      </c>
      <c r="G239" s="309" t="s">
        <v>40</v>
      </c>
      <c r="H239" s="368"/>
      <c r="I239" s="294" t="s">
        <v>40</v>
      </c>
      <c r="J239" s="18"/>
    </row>
    <row r="240" spans="1:10" ht="30.95" customHeight="1">
      <c r="A240" s="18"/>
      <c r="B240" s="231" t="s">
        <v>472</v>
      </c>
      <c r="C240" s="437"/>
      <c r="D240" s="437"/>
      <c r="E240" s="437"/>
      <c r="F240" s="437"/>
      <c r="G240" s="437"/>
      <c r="H240" s="437"/>
      <c r="I240" s="437"/>
      <c r="J240" s="18"/>
    </row>
  </sheetData>
  <sheetProtection algorithmName="SHA-512" hashValue="2OqHW0zbDnUj0TXHDQGshcwzDJNWt86CCYCHePeX1Oi74+6Bq0eSNGvc7bqCOlWvA/ePOsZdWA9X4nPOPC/hxw==" saltValue="aTSnOw4Z0B6D/SKivbmxRw==" spinCount="100000" sheet="1" objects="1" scenarios="1"/>
  <mergeCells count="63">
    <mergeCell ref="A1:I1"/>
    <mergeCell ref="H13:K13"/>
    <mergeCell ref="M13:P13"/>
    <mergeCell ref="R13:T13"/>
    <mergeCell ref="V13:X13"/>
    <mergeCell ref="B66:G66"/>
    <mergeCell ref="D69:E69"/>
    <mergeCell ref="F69:G69"/>
    <mergeCell ref="I69:J69"/>
    <mergeCell ref="K69:L69"/>
    <mergeCell ref="D34:E34"/>
    <mergeCell ref="F34:G34"/>
    <mergeCell ref="I34:J34"/>
    <mergeCell ref="K34:L34"/>
    <mergeCell ref="B57:K57"/>
    <mergeCell ref="B152:F152"/>
    <mergeCell ref="B23:P23"/>
    <mergeCell ref="B101:G101"/>
    <mergeCell ref="D104:E104"/>
    <mergeCell ref="F104:G104"/>
    <mergeCell ref="I104:J104"/>
    <mergeCell ref="K104:L104"/>
    <mergeCell ref="B91:L91"/>
    <mergeCell ref="B97:D97"/>
    <mergeCell ref="B98:D98"/>
    <mergeCell ref="B99:D99"/>
    <mergeCell ref="B100:D100"/>
    <mergeCell ref="N104:O104"/>
    <mergeCell ref="D85:E85"/>
    <mergeCell ref="F85:G85"/>
    <mergeCell ref="B31:P31"/>
    <mergeCell ref="B114:L114"/>
    <mergeCell ref="K171:N171"/>
    <mergeCell ref="D172:G172"/>
    <mergeCell ref="I172:L172"/>
    <mergeCell ref="N172:Q172"/>
    <mergeCell ref="B153:F153"/>
    <mergeCell ref="B125:K125"/>
    <mergeCell ref="B133:G133"/>
    <mergeCell ref="B137:E137"/>
    <mergeCell ref="B138:E138"/>
    <mergeCell ref="B139:E139"/>
    <mergeCell ref="B140:E140"/>
    <mergeCell ref="B141:I141"/>
    <mergeCell ref="B146:J146"/>
    <mergeCell ref="B150:F150"/>
    <mergeCell ref="B151:F151"/>
    <mergeCell ref="B154:F154"/>
    <mergeCell ref="B155:I155"/>
    <mergeCell ref="D158:G158"/>
    <mergeCell ref="J158:N158"/>
    <mergeCell ref="B163:I163"/>
    <mergeCell ref="X172:AA172"/>
    <mergeCell ref="B225:G225"/>
    <mergeCell ref="B232:I232"/>
    <mergeCell ref="B189:I189"/>
    <mergeCell ref="B190:I190"/>
    <mergeCell ref="B196:I196"/>
    <mergeCell ref="B201:I201"/>
    <mergeCell ref="B202:I202"/>
    <mergeCell ref="B214:I214"/>
    <mergeCell ref="B179:V179"/>
    <mergeCell ref="S172:W172"/>
  </mergeCells>
  <pageMargins left="0.25" right="0.25" top="0.75" bottom="0.75" header="0.3" footer="0.3"/>
  <pageSetup scale="51" fitToHeight="0" orientation="landscape" r:id="rId1"/>
  <drawing r:id="rId2"/>
  <legacyDrawing r:id="rId3"/>
  <oleObjects>
    <mc:AlternateContent xmlns:mc="http://schemas.openxmlformats.org/markup-compatibility/2006">
      <mc:Choice Requires="x14">
        <oleObject shapeId="10241" r:id="rId4">
          <objectPr defaultSize="0" r:id="rId5">
            <anchor moveWithCells="1">
              <from>
                <xdr:col>9</xdr:col>
                <xdr:colOff>0</xdr:colOff>
                <xdr:row>240</xdr:row>
                <xdr:rowOff>0</xdr:rowOff>
              </from>
              <to>
                <xdr:col>9</xdr:col>
                <xdr:colOff>571500</xdr:colOff>
                <xdr:row>241</xdr:row>
                <xdr:rowOff>9525</xdr:rowOff>
              </to>
            </anchor>
          </objectPr>
        </oleObject>
      </mc:Choice>
      <mc:Fallback>
        <oleObject shapeId="10241" r:id="rId4"/>
      </mc:Fallback>
    </mc:AlternateContent>
    <mc:AlternateContent xmlns:mc="http://schemas.openxmlformats.org/markup-compatibility/2006">
      <mc:Choice Requires="x14">
        <oleObject shapeId="10242" r:id="rId6">
          <objectPr defaultSize="0" r:id="rId5">
            <anchor moveWithCells="1">
              <from>
                <xdr:col>9</xdr:col>
                <xdr:colOff>0</xdr:colOff>
                <xdr:row>240</xdr:row>
                <xdr:rowOff>0</xdr:rowOff>
              </from>
              <to>
                <xdr:col>9</xdr:col>
                <xdr:colOff>571500</xdr:colOff>
                <xdr:row>241</xdr:row>
                <xdr:rowOff>9525</xdr:rowOff>
              </to>
            </anchor>
          </objectPr>
        </oleObject>
      </mc:Choice>
      <mc:Fallback>
        <oleObject shapeId="10242" r:id="rId6"/>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36128-253C-4E28-9496-459E150293CA}">
  <sheetPr>
    <tabColor rgb="FFE2F6FD"/>
    <pageSetUpPr fitToPage="1"/>
  </sheetPr>
  <dimension ref="A1:S40"/>
  <sheetViews>
    <sheetView workbookViewId="0">
      <selection activeCell="A2" sqref="A2"/>
    </sheetView>
  </sheetViews>
  <sheetFormatPr defaultColWidth="8.875" defaultRowHeight="12.75"/>
  <cols>
    <col min="1" max="1" width="5" style="2" customWidth="1"/>
    <col min="2" max="2" width="58.125" style="2" customWidth="1"/>
    <col min="3" max="7" width="11.125" style="2" customWidth="1"/>
    <col min="8" max="8" width="11.375" style="2" customWidth="1"/>
    <col min="9" max="9" width="12.125" style="2" customWidth="1"/>
    <col min="10" max="12" width="8.875" style="2"/>
    <col min="13" max="13" width="59.5" style="2" customWidth="1"/>
    <col min="14" max="14" width="12.125" style="2" customWidth="1"/>
    <col min="15" max="16384" width="8.875" style="2"/>
  </cols>
  <sheetData>
    <row r="1" spans="1:19" ht="93.95" customHeight="1">
      <c r="A1" s="790"/>
      <c r="B1" s="790"/>
      <c r="C1" s="790"/>
      <c r="D1" s="790"/>
      <c r="E1" s="790"/>
      <c r="F1" s="790"/>
      <c r="G1" s="790"/>
      <c r="H1" s="790"/>
    </row>
    <row r="2" spans="1:19" ht="17.45" customHeight="1">
      <c r="A2" s="325"/>
      <c r="B2" s="325"/>
      <c r="C2" s="325"/>
      <c r="D2" s="325"/>
      <c r="E2" s="325"/>
      <c r="F2" s="325"/>
      <c r="G2" s="325"/>
      <c r="H2" s="325"/>
    </row>
    <row r="3" spans="1:19" ht="32.1" customHeight="1">
      <c r="A3" s="325"/>
      <c r="B3" s="17" t="s">
        <v>28</v>
      </c>
      <c r="C3" s="325"/>
      <c r="D3" s="325"/>
      <c r="E3" s="325"/>
      <c r="F3" s="325"/>
      <c r="G3" s="325"/>
      <c r="H3" s="325"/>
    </row>
    <row r="4" spans="1:19" ht="18" customHeight="1">
      <c r="A4" s="18"/>
      <c r="B4" s="18"/>
      <c r="C4" s="18"/>
      <c r="D4" s="18"/>
      <c r="E4" s="18"/>
      <c r="F4" s="18"/>
      <c r="G4" s="18"/>
      <c r="H4" s="18"/>
      <c r="I4" s="18"/>
    </row>
    <row r="5" spans="1:19" ht="30" customHeight="1">
      <c r="A5" s="185"/>
      <c r="B5" s="19" t="s">
        <v>12</v>
      </c>
      <c r="C5" s="18"/>
      <c r="D5" s="18"/>
      <c r="E5" s="18"/>
      <c r="F5" s="18"/>
      <c r="G5" s="18"/>
      <c r="H5" s="18"/>
      <c r="I5" s="18"/>
    </row>
    <row r="6" spans="1:19" ht="15.95" customHeight="1">
      <c r="A6" s="185"/>
      <c r="B6" s="20"/>
      <c r="C6" s="18"/>
      <c r="D6" s="18"/>
      <c r="E6" s="18"/>
      <c r="F6" s="18"/>
      <c r="G6" s="18"/>
      <c r="H6" s="18"/>
      <c r="I6" s="18"/>
    </row>
    <row r="7" spans="1:19" ht="15.95" customHeight="1">
      <c r="A7" s="18"/>
      <c r="B7" s="437"/>
      <c r="C7" s="437"/>
      <c r="D7" s="437"/>
      <c r="E7" s="437"/>
      <c r="F7" s="437"/>
      <c r="G7" s="437"/>
      <c r="H7" s="284"/>
      <c r="I7" s="18"/>
    </row>
    <row r="8" spans="1:19" ht="15.95" customHeight="1" thickBot="1">
      <c r="A8" s="18"/>
      <c r="B8" s="65" t="s">
        <v>473</v>
      </c>
      <c r="C8" s="119">
        <v>2024</v>
      </c>
      <c r="D8" s="119">
        <v>2023</v>
      </c>
      <c r="E8" s="119">
        <v>2022</v>
      </c>
      <c r="F8" s="507">
        <v>2021</v>
      </c>
      <c r="G8" s="507">
        <v>2020</v>
      </c>
      <c r="H8" s="508"/>
      <c r="I8" s="18"/>
      <c r="L8" s="438"/>
      <c r="S8" s="508"/>
    </row>
    <row r="9" spans="1:19" ht="28.35" customHeight="1" thickBot="1">
      <c r="A9" s="18"/>
      <c r="B9" s="509" t="s">
        <v>474</v>
      </c>
      <c r="C9" s="510">
        <v>332699</v>
      </c>
      <c r="D9" s="511">
        <v>328154</v>
      </c>
      <c r="E9" s="511">
        <v>365314</v>
      </c>
      <c r="F9" s="511">
        <v>99901</v>
      </c>
      <c r="G9" s="511">
        <v>55561</v>
      </c>
      <c r="H9" s="512"/>
      <c r="I9" s="18"/>
      <c r="L9" s="438"/>
      <c r="S9" s="513"/>
    </row>
    <row r="10" spans="1:19" ht="30">
      <c r="A10" s="18"/>
      <c r="B10" s="514" t="s">
        <v>475</v>
      </c>
      <c r="C10" s="515">
        <v>5676</v>
      </c>
      <c r="D10" s="516">
        <v>5444</v>
      </c>
      <c r="E10" s="516">
        <v>4697</v>
      </c>
      <c r="F10" s="516">
        <v>4290</v>
      </c>
      <c r="G10" s="516">
        <v>4529</v>
      </c>
      <c r="H10" s="512"/>
      <c r="I10" s="18"/>
      <c r="L10" s="438"/>
      <c r="S10" s="513"/>
    </row>
    <row r="11" spans="1:19" ht="30" customHeight="1">
      <c r="A11" s="18"/>
      <c r="B11" s="517" t="s">
        <v>476</v>
      </c>
      <c r="C11" s="518">
        <v>10</v>
      </c>
      <c r="D11" s="519">
        <v>21</v>
      </c>
      <c r="E11" s="519">
        <v>36</v>
      </c>
      <c r="F11" s="519">
        <v>24</v>
      </c>
      <c r="G11" s="519">
        <v>23</v>
      </c>
      <c r="H11" s="520"/>
      <c r="I11" s="18"/>
      <c r="L11" s="438"/>
      <c r="S11" s="520"/>
    </row>
    <row r="12" spans="1:19" ht="16.5" thickBot="1">
      <c r="A12" s="18"/>
      <c r="B12" s="521" t="s">
        <v>477</v>
      </c>
      <c r="C12" s="522">
        <v>35162</v>
      </c>
      <c r="D12" s="523">
        <v>37475</v>
      </c>
      <c r="E12" s="523">
        <v>37836</v>
      </c>
      <c r="F12" s="523">
        <v>44490</v>
      </c>
      <c r="G12" s="523">
        <f>34257+932</f>
        <v>35189</v>
      </c>
      <c r="H12" s="18"/>
      <c r="I12" s="18"/>
      <c r="L12" s="438"/>
      <c r="S12" s="438"/>
    </row>
    <row r="13" spans="1:19" ht="30">
      <c r="A13" s="18"/>
      <c r="B13" s="514" t="s">
        <v>478</v>
      </c>
      <c r="C13" s="515">
        <v>70</v>
      </c>
      <c r="D13" s="516">
        <v>61</v>
      </c>
      <c r="E13" s="516">
        <v>42</v>
      </c>
      <c r="F13" s="516">
        <v>42</v>
      </c>
      <c r="G13" s="516">
        <v>41</v>
      </c>
      <c r="H13" s="18"/>
      <c r="I13" s="18"/>
      <c r="L13" s="438"/>
      <c r="S13" s="438"/>
    </row>
    <row r="14" spans="1:19" ht="15.75">
      <c r="A14" s="18"/>
      <c r="B14" s="524" t="s">
        <v>479</v>
      </c>
      <c r="C14" s="518">
        <v>118</v>
      </c>
      <c r="D14" s="519">
        <v>169</v>
      </c>
      <c r="E14" s="519">
        <v>162</v>
      </c>
      <c r="F14" s="519">
        <v>187</v>
      </c>
      <c r="G14" s="519">
        <v>141</v>
      </c>
      <c r="H14" s="406"/>
      <c r="I14" s="18"/>
      <c r="L14" s="438"/>
      <c r="S14" s="406"/>
    </row>
    <row r="15" spans="1:19" ht="62.1" customHeight="1">
      <c r="A15" s="18"/>
      <c r="B15" s="830" t="s">
        <v>480</v>
      </c>
      <c r="C15" s="830"/>
      <c r="D15" s="830"/>
      <c r="E15" s="830"/>
      <c r="F15" s="830"/>
      <c r="G15" s="830"/>
      <c r="H15" s="408"/>
      <c r="I15" s="18"/>
      <c r="L15" s="438"/>
      <c r="S15" s="525"/>
    </row>
    <row r="16" spans="1:19" ht="15.95" customHeight="1">
      <c r="A16" s="18"/>
      <c r="B16" s="18"/>
      <c r="C16" s="18"/>
      <c r="D16" s="18"/>
      <c r="E16" s="18"/>
      <c r="F16" s="18"/>
      <c r="G16" s="18"/>
      <c r="H16" s="18"/>
      <c r="I16" s="18"/>
    </row>
    <row r="17" spans="1:9" ht="15.95" customHeight="1" thickBot="1">
      <c r="A17" s="18"/>
      <c r="B17" s="65" t="s">
        <v>481</v>
      </c>
      <c r="C17" s="507">
        <v>2024</v>
      </c>
      <c r="D17" s="507">
        <v>2023</v>
      </c>
      <c r="E17" s="507">
        <v>2022</v>
      </c>
      <c r="F17" s="507">
        <v>2021</v>
      </c>
      <c r="G17" s="507">
        <v>2020</v>
      </c>
      <c r="H17" s="508"/>
      <c r="I17" s="18"/>
    </row>
    <row r="18" spans="1:9" ht="15.95" customHeight="1">
      <c r="A18" s="18"/>
      <c r="B18" s="248" t="s">
        <v>482</v>
      </c>
      <c r="C18" s="239">
        <v>14031</v>
      </c>
      <c r="D18" s="240">
        <v>9506</v>
      </c>
      <c r="E18" s="240" t="s">
        <v>40</v>
      </c>
      <c r="F18" s="240" t="s">
        <v>40</v>
      </c>
      <c r="G18" s="526" t="s">
        <v>40</v>
      </c>
      <c r="H18" s="527"/>
      <c r="I18" s="18"/>
    </row>
    <row r="19" spans="1:9" ht="36" customHeight="1">
      <c r="A19" s="18"/>
      <c r="B19" s="831" t="s">
        <v>483</v>
      </c>
      <c r="C19" s="831"/>
      <c r="D19" s="831"/>
      <c r="E19" s="831"/>
      <c r="F19" s="831"/>
      <c r="G19" s="831"/>
      <c r="H19" s="252"/>
      <c r="I19" s="18"/>
    </row>
    <row r="20" spans="1:9" ht="15">
      <c r="A20" s="18"/>
      <c r="B20" s="18"/>
      <c r="C20" s="18"/>
      <c r="D20" s="18"/>
      <c r="E20" s="18"/>
      <c r="F20" s="18"/>
      <c r="G20" s="18"/>
      <c r="H20" s="18"/>
      <c r="I20" s="18"/>
    </row>
    <row r="21" spans="1:9" ht="15.75" thickBot="1">
      <c r="A21" s="18"/>
      <c r="B21" s="65" t="s">
        <v>484</v>
      </c>
      <c r="C21" s="507">
        <v>2024</v>
      </c>
      <c r="D21" s="507">
        <v>2023</v>
      </c>
      <c r="E21" s="507">
        <v>2022</v>
      </c>
      <c r="F21" s="507">
        <v>2021</v>
      </c>
      <c r="G21" s="507">
        <v>2020</v>
      </c>
      <c r="H21" s="18"/>
      <c r="I21" s="18"/>
    </row>
    <row r="22" spans="1:9" ht="15.75">
      <c r="A22" s="18"/>
      <c r="B22" s="251" t="s">
        <v>485</v>
      </c>
      <c r="C22" s="99">
        <v>4021</v>
      </c>
      <c r="D22" s="30">
        <v>2926</v>
      </c>
      <c r="E22" s="30" t="s">
        <v>40</v>
      </c>
      <c r="F22" s="528" t="s">
        <v>40</v>
      </c>
      <c r="G22" s="528" t="s">
        <v>40</v>
      </c>
      <c r="H22" s="92"/>
      <c r="I22" s="265"/>
    </row>
    <row r="23" spans="1:9" ht="35.450000000000003" customHeight="1">
      <c r="A23" s="18"/>
      <c r="B23" s="831" t="s">
        <v>486</v>
      </c>
      <c r="C23" s="831"/>
      <c r="D23" s="831"/>
      <c r="E23" s="831"/>
      <c r="F23" s="831"/>
      <c r="G23" s="831"/>
      <c r="H23" s="529"/>
      <c r="I23" s="18"/>
    </row>
    <row r="24" spans="1:9" ht="15.95" customHeight="1">
      <c r="A24" s="530"/>
      <c r="B24" s="803"/>
      <c r="C24" s="803"/>
      <c r="D24" s="803"/>
      <c r="E24" s="803"/>
      <c r="F24" s="803"/>
      <c r="G24" s="803"/>
      <c r="H24" s="531"/>
      <c r="I24" s="530"/>
    </row>
    <row r="25" spans="1:9" ht="15">
      <c r="A25" s="18"/>
      <c r="B25" s="18"/>
      <c r="C25" s="18"/>
      <c r="D25" s="18"/>
      <c r="E25" s="18"/>
      <c r="F25" s="18"/>
      <c r="G25" s="18"/>
      <c r="H25" s="18"/>
      <c r="I25" s="18"/>
    </row>
    <row r="26" spans="1:9" ht="15">
      <c r="A26" s="18"/>
      <c r="B26" s="18"/>
      <c r="C26" s="18"/>
      <c r="D26" s="18"/>
      <c r="E26" s="18"/>
      <c r="F26" s="18"/>
      <c r="G26" s="18"/>
      <c r="H26" s="18"/>
      <c r="I26" s="18"/>
    </row>
    <row r="27" spans="1:9" ht="15">
      <c r="A27" s="18"/>
      <c r="B27" s="532"/>
      <c r="C27" s="406"/>
      <c r="D27" s="406"/>
      <c r="E27" s="508"/>
      <c r="F27" s="508"/>
      <c r="G27" s="508"/>
      <c r="H27" s="508"/>
      <c r="I27" s="18"/>
    </row>
    <row r="28" spans="1:9" ht="15">
      <c r="A28" s="18"/>
      <c r="B28" s="533"/>
      <c r="C28" s="409"/>
      <c r="D28" s="57"/>
      <c r="E28" s="57"/>
      <c r="F28" s="57"/>
      <c r="G28" s="92"/>
      <c r="H28" s="92"/>
      <c r="I28" s="18"/>
    </row>
    <row r="29" spans="1:9" ht="15">
      <c r="A29" s="18"/>
      <c r="B29" s="533"/>
      <c r="C29" s="409"/>
      <c r="D29" s="57"/>
      <c r="E29" s="57"/>
      <c r="F29" s="57"/>
      <c r="G29" s="92"/>
      <c r="H29" s="92"/>
      <c r="I29" s="18"/>
    </row>
    <row r="30" spans="1:9" ht="15" customHeight="1">
      <c r="A30" s="18"/>
      <c r="B30" s="803"/>
      <c r="C30" s="803"/>
      <c r="D30" s="803"/>
      <c r="E30" s="803"/>
      <c r="F30" s="803"/>
      <c r="G30" s="803"/>
      <c r="H30" s="502"/>
      <c r="I30" s="18"/>
    </row>
    <row r="31" spans="1:9" ht="15">
      <c r="A31" s="18"/>
      <c r="B31" s="18"/>
      <c r="C31" s="18"/>
      <c r="D31" s="18"/>
      <c r="E31" s="18"/>
      <c r="F31" s="534"/>
      <c r="G31" s="534"/>
      <c r="H31" s="18"/>
      <c r="I31" s="18"/>
    </row>
    <row r="32" spans="1:9" ht="15">
      <c r="A32" s="18"/>
      <c r="B32" s="18"/>
      <c r="C32" s="18"/>
      <c r="D32" s="18"/>
      <c r="E32" s="18"/>
      <c r="F32" s="18"/>
      <c r="G32" s="18"/>
      <c r="H32" s="18"/>
      <c r="I32" s="18"/>
    </row>
    <row r="33" spans="1:9" ht="31.5" customHeight="1">
      <c r="A33" s="18"/>
      <c r="B33" s="535"/>
      <c r="C33" s="406"/>
      <c r="D33" s="406"/>
      <c r="E33" s="406"/>
      <c r="F33" s="406"/>
      <c r="G33" s="406"/>
      <c r="H33" s="406"/>
      <c r="I33" s="18"/>
    </row>
    <row r="34" spans="1:9" ht="15">
      <c r="A34" s="18"/>
      <c r="B34" s="533"/>
      <c r="C34" s="409"/>
      <c r="D34" s="57"/>
      <c r="E34" s="57"/>
      <c r="F34" s="57"/>
      <c r="G34" s="92"/>
      <c r="H34" s="92"/>
      <c r="I34" s="18"/>
    </row>
    <row r="35" spans="1:9" ht="15">
      <c r="A35" s="18"/>
      <c r="B35" s="533"/>
      <c r="C35" s="409"/>
      <c r="D35" s="57"/>
      <c r="E35" s="57"/>
      <c r="F35" s="57"/>
      <c r="G35" s="92"/>
      <c r="H35" s="92"/>
      <c r="I35" s="18"/>
    </row>
    <row r="36" spans="1:9" ht="15">
      <c r="A36" s="18"/>
      <c r="B36" s="18"/>
      <c r="C36" s="18"/>
      <c r="D36" s="18"/>
      <c r="E36" s="18"/>
      <c r="F36" s="18"/>
      <c r="G36" s="18"/>
      <c r="H36" s="155"/>
      <c r="I36" s="18"/>
    </row>
    <row r="37" spans="1:9" ht="15">
      <c r="A37" s="18"/>
      <c r="B37" s="18"/>
      <c r="C37" s="18"/>
      <c r="D37" s="18"/>
      <c r="E37" s="18"/>
      <c r="F37" s="18"/>
      <c r="G37" s="18"/>
      <c r="H37" s="98"/>
      <c r="I37" s="186"/>
    </row>
    <row r="38" spans="1:9" ht="15">
      <c r="A38" s="186"/>
      <c r="B38" s="532"/>
      <c r="C38" s="406"/>
      <c r="D38" s="406"/>
      <c r="E38" s="508"/>
      <c r="F38" s="508"/>
      <c r="G38" s="508"/>
      <c r="H38" s="508"/>
      <c r="I38" s="18"/>
    </row>
    <row r="39" spans="1:9" ht="15">
      <c r="A39" s="18"/>
      <c r="B39" s="533"/>
      <c r="C39" s="409"/>
      <c r="D39" s="57"/>
      <c r="E39" s="57"/>
      <c r="F39" s="57"/>
      <c r="G39" s="92"/>
      <c r="H39" s="92"/>
      <c r="I39" s="18"/>
    </row>
    <row r="40" spans="1:9" ht="15">
      <c r="A40" s="18"/>
      <c r="B40" s="803"/>
      <c r="C40" s="803"/>
      <c r="D40" s="803"/>
      <c r="E40" s="803"/>
      <c r="F40" s="803"/>
      <c r="G40" s="803"/>
      <c r="H40" s="531"/>
      <c r="I40" s="18"/>
    </row>
  </sheetData>
  <sheetProtection algorithmName="SHA-512" hashValue="HqDZw+Pn6tvP4mSMN38V82WjiRgb/aPLhLzIpeM1dbeRVYhTLRv1h4SL+EAaJryUepFpnUkV1YybZY04DvTL5A==" saltValue="rX1WulCAeWfpYR7Cl62p9A==" spinCount="100000" sheet="1" objects="1" scenarios="1"/>
  <mergeCells count="7">
    <mergeCell ref="B40:G40"/>
    <mergeCell ref="A1:H1"/>
    <mergeCell ref="B15:G15"/>
    <mergeCell ref="B19:G19"/>
    <mergeCell ref="B23:G23"/>
    <mergeCell ref="B24:G24"/>
    <mergeCell ref="B30:G30"/>
  </mergeCells>
  <pageMargins left="0.25" right="0.25" top="0.75" bottom="0.75" header="0.3" footer="0.3"/>
  <pageSetup scale="7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7494F-0641-47F7-B7D4-CFEE1636D35C}">
  <sheetPr>
    <tabColor rgb="FFFAD971"/>
  </sheetPr>
  <dimension ref="B1:I39"/>
  <sheetViews>
    <sheetView workbookViewId="0">
      <selection activeCell="A2" sqref="A2"/>
    </sheetView>
  </sheetViews>
  <sheetFormatPr defaultColWidth="9.25" defaultRowHeight="12.75"/>
  <cols>
    <col min="1" max="1" width="2.5" style="2" customWidth="1"/>
    <col min="2" max="2" width="23.875" style="2" customWidth="1"/>
    <col min="3" max="3" width="62.25" style="2" customWidth="1"/>
    <col min="4" max="4" width="9.25" style="2"/>
    <col min="5" max="5" width="44.875" style="2" customWidth="1"/>
    <col min="6" max="6" width="13.125" style="2" customWidth="1"/>
    <col min="7" max="16384" width="9.25" style="2"/>
  </cols>
  <sheetData>
    <row r="1" spans="2:7" ht="103.35" customHeight="1">
      <c r="B1" s="840" t="s">
        <v>0</v>
      </c>
      <c r="C1" s="840"/>
      <c r="D1" s="840"/>
      <c r="E1" s="840"/>
      <c r="F1" s="536"/>
      <c r="G1" s="536"/>
    </row>
    <row r="2" spans="2:7" ht="26.85" customHeight="1">
      <c r="B2" s="537"/>
      <c r="C2" s="537"/>
      <c r="D2" s="537"/>
      <c r="E2" s="537"/>
      <c r="F2" s="537"/>
    </row>
    <row r="3" spans="2:7" ht="30" customHeight="1" thickBot="1">
      <c r="B3" s="841" t="s">
        <v>487</v>
      </c>
      <c r="C3" s="841"/>
      <c r="D3" s="841"/>
      <c r="E3" s="841"/>
      <c r="F3" s="538"/>
    </row>
    <row r="4" spans="2:7" ht="126.6" customHeight="1">
      <c r="B4" s="842" t="s">
        <v>488</v>
      </c>
      <c r="C4" s="842"/>
      <c r="D4" s="842"/>
      <c r="E4" s="842"/>
      <c r="F4" s="539"/>
    </row>
    <row r="5" spans="2:7" ht="37.35" customHeight="1" thickBot="1">
      <c r="B5" s="540" t="s">
        <v>489</v>
      </c>
      <c r="C5" s="541" t="s">
        <v>490</v>
      </c>
      <c r="D5" s="542" t="s">
        <v>491</v>
      </c>
      <c r="E5" s="540" t="s">
        <v>492</v>
      </c>
      <c r="F5" s="15"/>
    </row>
    <row r="6" spans="2:7" ht="14.25">
      <c r="B6" s="843" t="s">
        <v>493</v>
      </c>
      <c r="C6" s="543" t="s">
        <v>494</v>
      </c>
      <c r="D6" s="544" t="s">
        <v>495</v>
      </c>
      <c r="E6" s="545" t="s">
        <v>496</v>
      </c>
      <c r="F6" s="15"/>
    </row>
    <row r="7" spans="2:7" ht="14.25">
      <c r="B7" s="832"/>
      <c r="C7" s="546" t="s">
        <v>497</v>
      </c>
      <c r="D7" s="547">
        <v>17</v>
      </c>
      <c r="E7" s="548" t="s">
        <v>498</v>
      </c>
      <c r="F7" s="15"/>
    </row>
    <row r="8" spans="2:7" ht="14.25">
      <c r="B8" s="832"/>
      <c r="C8" s="834" t="s">
        <v>499</v>
      </c>
      <c r="D8" s="836">
        <v>50</v>
      </c>
      <c r="E8" s="548" t="s">
        <v>500</v>
      </c>
      <c r="F8" s="15"/>
    </row>
    <row r="9" spans="2:7" ht="14.25">
      <c r="B9" s="832"/>
      <c r="C9" s="834"/>
      <c r="D9" s="836"/>
      <c r="E9" s="548" t="s">
        <v>501</v>
      </c>
      <c r="F9" s="15"/>
    </row>
    <row r="10" spans="2:7" ht="14.25">
      <c r="B10" s="833"/>
      <c r="C10" s="835"/>
      <c r="D10" s="837"/>
      <c r="E10" s="549" t="s">
        <v>502</v>
      </c>
      <c r="F10" s="15"/>
    </row>
    <row r="11" spans="2:7" ht="13.5" customHeight="1">
      <c r="B11" s="832" t="s">
        <v>503</v>
      </c>
      <c r="C11" s="546" t="s">
        <v>504</v>
      </c>
      <c r="D11" s="547" t="s">
        <v>495</v>
      </c>
      <c r="E11" s="548" t="s">
        <v>505</v>
      </c>
      <c r="F11" s="15"/>
    </row>
    <row r="12" spans="2:7" ht="14.25">
      <c r="B12" s="832"/>
      <c r="C12" s="546" t="s">
        <v>506</v>
      </c>
      <c r="D12" s="547">
        <v>26</v>
      </c>
      <c r="E12" s="548" t="s">
        <v>507</v>
      </c>
      <c r="F12" s="15"/>
    </row>
    <row r="13" spans="2:7" ht="14.25">
      <c r="B13" s="832"/>
      <c r="C13" s="546" t="s">
        <v>508</v>
      </c>
      <c r="D13" s="547">
        <v>64</v>
      </c>
      <c r="E13" s="548" t="s">
        <v>509</v>
      </c>
      <c r="F13" s="15"/>
    </row>
    <row r="14" spans="2:7" ht="14.25">
      <c r="B14" s="832"/>
      <c r="C14" s="546" t="s">
        <v>510</v>
      </c>
      <c r="D14" s="547">
        <v>65</v>
      </c>
      <c r="E14" s="548" t="s">
        <v>511</v>
      </c>
      <c r="F14" s="15"/>
    </row>
    <row r="15" spans="2:7" ht="13.5" customHeight="1">
      <c r="B15" s="832"/>
      <c r="C15" s="546" t="s">
        <v>512</v>
      </c>
      <c r="D15" s="547">
        <v>66</v>
      </c>
      <c r="E15" s="550" t="s">
        <v>513</v>
      </c>
      <c r="F15" s="15"/>
    </row>
    <row r="16" spans="2:7" ht="14.25">
      <c r="B16" s="832"/>
      <c r="C16" s="546" t="s">
        <v>514</v>
      </c>
      <c r="D16" s="547">
        <v>67</v>
      </c>
      <c r="E16" s="550"/>
      <c r="F16" s="15"/>
    </row>
    <row r="17" spans="2:9" ht="14.25">
      <c r="B17" s="832"/>
      <c r="C17" s="546" t="s">
        <v>515</v>
      </c>
      <c r="D17" s="547">
        <v>68</v>
      </c>
      <c r="E17" s="550"/>
      <c r="F17" s="15"/>
    </row>
    <row r="18" spans="2:9" ht="14.25">
      <c r="B18" s="832"/>
      <c r="C18" s="546" t="s">
        <v>516</v>
      </c>
      <c r="D18" s="547">
        <v>69</v>
      </c>
      <c r="E18" s="550"/>
      <c r="F18" s="15"/>
    </row>
    <row r="19" spans="2:9" ht="14.25">
      <c r="B19" s="833"/>
      <c r="C19" s="551" t="s">
        <v>517</v>
      </c>
      <c r="D19" s="552">
        <v>70</v>
      </c>
      <c r="E19" s="553"/>
      <c r="F19" s="15"/>
      <c r="H19" s="181"/>
      <c r="I19" s="554"/>
    </row>
    <row r="20" spans="2:9" ht="14.25">
      <c r="B20" s="832" t="s">
        <v>518</v>
      </c>
      <c r="C20" s="834" t="s">
        <v>519</v>
      </c>
      <c r="D20" s="836" t="s">
        <v>520</v>
      </c>
      <c r="E20" s="548" t="s">
        <v>521</v>
      </c>
      <c r="F20" s="15"/>
      <c r="H20" s="181"/>
      <c r="I20" s="554"/>
    </row>
    <row r="21" spans="2:9" s="559" customFormat="1" ht="33" customHeight="1">
      <c r="B21" s="833"/>
      <c r="C21" s="835"/>
      <c r="D21" s="837"/>
      <c r="E21" s="555" t="s">
        <v>522</v>
      </c>
      <c r="F21" s="556"/>
      <c r="H21" s="557"/>
      <c r="I21" s="558"/>
    </row>
    <row r="22" spans="2:9" ht="17.100000000000001" customHeight="1">
      <c r="B22" s="832" t="s">
        <v>523</v>
      </c>
      <c r="C22" s="546" t="s">
        <v>524</v>
      </c>
      <c r="D22" s="547">
        <v>37</v>
      </c>
      <c r="E22" s="548" t="s">
        <v>525</v>
      </c>
      <c r="F22" s="15"/>
    </row>
    <row r="23" spans="2:9" ht="14.25">
      <c r="B23" s="832"/>
      <c r="C23" s="546" t="s">
        <v>526</v>
      </c>
      <c r="D23" s="547">
        <v>39</v>
      </c>
      <c r="E23" s="838" t="s">
        <v>527</v>
      </c>
      <c r="F23" s="15"/>
    </row>
    <row r="24" spans="2:9" ht="14.25">
      <c r="B24" s="832"/>
      <c r="C24" s="546" t="s">
        <v>528</v>
      </c>
      <c r="D24" s="547">
        <v>41</v>
      </c>
      <c r="E24" s="838"/>
      <c r="F24" s="15"/>
    </row>
    <row r="25" spans="2:9" ht="14.25">
      <c r="B25" s="833"/>
      <c r="C25" s="551" t="s">
        <v>499</v>
      </c>
      <c r="D25" s="552">
        <v>50</v>
      </c>
      <c r="E25" s="839"/>
      <c r="F25" s="15"/>
    </row>
    <row r="26" spans="2:9" ht="28.5">
      <c r="B26" s="832" t="s">
        <v>529</v>
      </c>
      <c r="C26" s="546" t="s">
        <v>530</v>
      </c>
      <c r="D26" s="547">
        <v>27</v>
      </c>
      <c r="E26" s="548" t="s">
        <v>531</v>
      </c>
      <c r="F26" s="15"/>
    </row>
    <row r="27" spans="2:9" ht="14.25">
      <c r="B27" s="832"/>
      <c r="C27" s="546" t="s">
        <v>532</v>
      </c>
      <c r="D27" s="547">
        <v>28</v>
      </c>
      <c r="E27" s="548" t="s">
        <v>533</v>
      </c>
      <c r="F27" s="15"/>
    </row>
    <row r="28" spans="2:9" ht="14.25">
      <c r="B28" s="832"/>
      <c r="C28" s="546" t="s">
        <v>204</v>
      </c>
      <c r="D28" s="547" t="s">
        <v>534</v>
      </c>
      <c r="E28" s="548" t="s">
        <v>535</v>
      </c>
      <c r="F28" s="15"/>
    </row>
    <row r="29" spans="2:9" ht="15.6" customHeight="1">
      <c r="B29" s="833"/>
      <c r="C29" s="551" t="s">
        <v>535</v>
      </c>
      <c r="D29" s="552">
        <v>55</v>
      </c>
      <c r="E29" s="549" t="s">
        <v>536</v>
      </c>
      <c r="F29" s="15"/>
    </row>
    <row r="30" spans="2:9" ht="17.100000000000001" customHeight="1">
      <c r="B30" s="560" t="s">
        <v>537</v>
      </c>
      <c r="C30" s="710" t="s">
        <v>204</v>
      </c>
      <c r="D30" s="711" t="s">
        <v>534</v>
      </c>
      <c r="E30" s="712" t="s">
        <v>535</v>
      </c>
      <c r="F30" s="15"/>
    </row>
    <row r="31" spans="2:9" ht="14.25">
      <c r="B31" s="832" t="s">
        <v>538</v>
      </c>
      <c r="C31" s="546" t="s">
        <v>539</v>
      </c>
      <c r="D31" s="547">
        <v>61</v>
      </c>
      <c r="E31" s="548" t="s">
        <v>540</v>
      </c>
      <c r="F31" s="15"/>
    </row>
    <row r="32" spans="2:9" s="559" customFormat="1" ht="15.6" customHeight="1">
      <c r="B32" s="832"/>
      <c r="C32" s="561" t="s">
        <v>541</v>
      </c>
      <c r="D32" s="562">
        <v>62</v>
      </c>
      <c r="E32" s="563" t="s">
        <v>542</v>
      </c>
      <c r="F32" s="556"/>
    </row>
    <row r="33" spans="2:6" s="559" customFormat="1" ht="16.350000000000001" customHeight="1">
      <c r="B33" s="832"/>
      <c r="C33" s="561" t="s">
        <v>543</v>
      </c>
      <c r="D33" s="562">
        <v>35</v>
      </c>
      <c r="E33" s="563" t="s">
        <v>544</v>
      </c>
      <c r="F33" s="556"/>
    </row>
    <row r="34" spans="2:6" ht="14.1" customHeight="1">
      <c r="B34" s="832"/>
      <c r="C34" s="546" t="s">
        <v>545</v>
      </c>
      <c r="D34" s="547">
        <v>44</v>
      </c>
      <c r="E34" s="548" t="s">
        <v>546</v>
      </c>
      <c r="F34" s="15"/>
    </row>
    <row r="35" spans="2:6" ht="14.25">
      <c r="B35" s="832"/>
      <c r="C35" s="546"/>
      <c r="D35" s="547"/>
      <c r="E35" s="548" t="s">
        <v>547</v>
      </c>
      <c r="F35" s="15"/>
    </row>
    <row r="36" spans="2:6" ht="14.25">
      <c r="B36" s="833"/>
      <c r="C36" s="551"/>
      <c r="D36" s="552"/>
      <c r="E36" s="549" t="s">
        <v>548</v>
      </c>
      <c r="F36" s="15"/>
    </row>
    <row r="37" spans="2:6" ht="14.25">
      <c r="B37" s="15"/>
      <c r="C37" s="15"/>
      <c r="D37" s="15"/>
      <c r="E37" s="15"/>
      <c r="F37" s="15"/>
    </row>
    <row r="38" spans="2:6" ht="14.25">
      <c r="B38" s="15"/>
      <c r="C38" s="15"/>
      <c r="D38" s="15"/>
      <c r="E38" s="15"/>
      <c r="F38" s="15"/>
    </row>
    <row r="39" spans="2:6" ht="14.25">
      <c r="B39" s="15"/>
      <c r="C39" s="15"/>
      <c r="D39" s="15"/>
      <c r="E39" s="15"/>
      <c r="F39" s="15"/>
    </row>
  </sheetData>
  <sheetProtection algorithmName="SHA-512" hashValue="LPXT3AFK+jocyWVf/lT4+J+vK4mYiU8U+uY4gsQ74bkv7heIjpxlowhkvOKlBmTkTrP143JUkS43Ga/TXypR2Q==" saltValue="ilrqZ4sLAfm3np10zyZ8dw==" spinCount="100000" sheet="1" objects="1" scenarios="1"/>
  <mergeCells count="14">
    <mergeCell ref="D20:D21"/>
    <mergeCell ref="B22:B25"/>
    <mergeCell ref="E23:E25"/>
    <mergeCell ref="B1:E1"/>
    <mergeCell ref="B3:E3"/>
    <mergeCell ref="B4:E4"/>
    <mergeCell ref="B6:B10"/>
    <mergeCell ref="C8:C10"/>
    <mergeCell ref="D8:D10"/>
    <mergeCell ref="B26:B29"/>
    <mergeCell ref="B31:B36"/>
    <mergeCell ref="B11:B19"/>
    <mergeCell ref="B20:B21"/>
    <mergeCell ref="C20:C21"/>
  </mergeCells>
  <hyperlinks>
    <hyperlink ref="E6" r:id="rId1" xr:uid="{3659BC75-8698-48D1-9072-C93838981232}"/>
    <hyperlink ref="E7" r:id="rId2" xr:uid="{967DB29A-6E00-429B-A0E0-DAE64ECC04F2}"/>
    <hyperlink ref="E8" r:id="rId3" xr:uid="{F966A14B-2F2A-4EC0-A7FA-E9C556E0221D}"/>
    <hyperlink ref="E9" r:id="rId4" xr:uid="{27D0E9C0-55EC-4A63-BD39-F447BC579A5C}"/>
    <hyperlink ref="E10" r:id="rId5" xr:uid="{6877E49C-61C8-4880-9390-BC49BA52AB0F}"/>
    <hyperlink ref="E12" r:id="rId6" xr:uid="{98C87B25-B706-418E-8CA0-CFDF6055EE24}"/>
    <hyperlink ref="E13" r:id="rId7" xr:uid="{3CCAB012-C255-4EC3-A914-DD8D3C79E43F}"/>
    <hyperlink ref="E14" r:id="rId8" xr:uid="{BF1EDD6C-95C8-4FE7-9AA3-ACBD66518E84}"/>
    <hyperlink ref="E15:E19" r:id="rId9" display="Equal Opportunity, Bullying and Harrassment Policy Summary " xr:uid="{8CF13781-EB33-40E6-998B-A81B95E10316}"/>
    <hyperlink ref="E23:E25" r:id="rId10" display="ANZ Privacy Centre" xr:uid="{DC15FD38-0BAE-4A4B-8A9F-9CB186A8DEF2}"/>
    <hyperlink ref="E11" r:id="rId11" xr:uid="{E8C71AE8-E179-4F75-8E6B-8C34390DFB4E}"/>
    <hyperlink ref="E20" r:id="rId12" xr:uid="{62447F06-A91F-400F-839B-F3C6CB4439A7}"/>
    <hyperlink ref="E21" r:id="rId13" xr:uid="{A50E0E9F-65AE-42EB-9312-8CF8B251C7BD}"/>
    <hyperlink ref="E22" r:id="rId14" xr:uid="{7931A2F0-E580-46C3-A1B0-79C4F4576084}"/>
    <hyperlink ref="E27" r:id="rId15" xr:uid="{6E9119F5-A419-4DD8-A913-98FFD0D1C4FF}"/>
    <hyperlink ref="E28" r:id="rId16" xr:uid="{69F7F82D-4F34-4549-9996-99C9539D4B8C}"/>
    <hyperlink ref="E29" r:id="rId17" xr:uid="{ED19C642-0805-40EC-B70E-AE6ED0D406E2}"/>
    <hyperlink ref="E26" r:id="rId18" xr:uid="{DDD929EB-3518-4CDA-B34F-A1F75B2FDC31}"/>
    <hyperlink ref="E30" r:id="rId19" xr:uid="{E12F2039-7178-4571-A709-168A039E8F9E}"/>
    <hyperlink ref="E31" r:id="rId20" xr:uid="{7DD9613A-8C01-4789-80D1-1420B22A28CD}"/>
    <hyperlink ref="E32" r:id="rId21" xr:uid="{9B45D53E-82C8-4714-A41E-7341D7D567F1}"/>
    <hyperlink ref="E33" r:id="rId22" xr:uid="{C779C164-C8EF-4824-A1DB-ACF7BC347242}"/>
    <hyperlink ref="E34" r:id="rId23" xr:uid="{328441F0-E653-4AF3-B1D2-24426C1A185C}"/>
    <hyperlink ref="E35" r:id="rId24" xr:uid="{D71E237A-FD2A-4971-B035-DC65AB1C73FB}"/>
    <hyperlink ref="E36" r:id="rId25" xr:uid="{D40BEDBB-35AA-4DC5-AA59-2B75A121F5F0}"/>
  </hyperlinks>
  <pageMargins left="0.7" right="0.7" top="0.75" bottom="0.75" header="0.3" footer="0.3"/>
  <drawing r:id="rId2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2FA70-3B78-4733-A819-48E244DF8EC1}">
  <sheetPr>
    <tabColor rgb="FF3798FF"/>
  </sheetPr>
  <dimension ref="A1:K242"/>
  <sheetViews>
    <sheetView zoomScaleNormal="100" workbookViewId="0">
      <selection activeCell="A2" sqref="A2"/>
    </sheetView>
  </sheetViews>
  <sheetFormatPr defaultColWidth="9.375" defaultRowHeight="12.75"/>
  <cols>
    <col min="1" max="1" width="5" style="559" customWidth="1"/>
    <col min="2" max="2" width="27.875" style="564" customWidth="1"/>
    <col min="3" max="3" width="55" style="564" customWidth="1"/>
    <col min="4" max="4" width="1.875" style="564" customWidth="1"/>
    <col min="5" max="5" width="118.5" style="564" customWidth="1"/>
    <col min="6" max="6" width="1.875" style="564" customWidth="1"/>
    <col min="7" max="8" width="41.5" style="559" customWidth="1"/>
    <col min="9" max="9" width="53.25" style="559" customWidth="1"/>
    <col min="10" max="10" width="28" style="559" customWidth="1"/>
    <col min="11" max="16384" width="9.375" style="559"/>
  </cols>
  <sheetData>
    <row r="1" spans="1:11" ht="93.95" customHeight="1">
      <c r="A1" s="885" t="s">
        <v>0</v>
      </c>
      <c r="B1" s="885"/>
      <c r="C1" s="885"/>
      <c r="D1" s="885"/>
      <c r="E1" s="885"/>
    </row>
    <row r="2" spans="1:11" ht="30" customHeight="1"/>
    <row r="3" spans="1:11" s="2" customFormat="1" ht="30" customHeight="1">
      <c r="B3" s="886" t="s">
        <v>549</v>
      </c>
      <c r="C3" s="886"/>
      <c r="D3" s="565"/>
      <c r="E3" s="566"/>
      <c r="F3" s="566"/>
    </row>
    <row r="4" spans="1:11" ht="15.95" customHeight="1">
      <c r="B4" s="567"/>
      <c r="C4" s="567"/>
      <c r="D4" s="567"/>
      <c r="E4" s="567"/>
      <c r="F4" s="567"/>
    </row>
    <row r="5" spans="1:11" s="2" customFormat="1" ht="15">
      <c r="A5" s="18"/>
      <c r="B5" s="18"/>
      <c r="C5" s="18"/>
      <c r="D5" s="18"/>
      <c r="E5" s="18"/>
    </row>
    <row r="6" spans="1:11" s="2" customFormat="1" ht="15.95" customHeight="1">
      <c r="B6" s="887" t="s">
        <v>550</v>
      </c>
      <c r="C6" s="887"/>
      <c r="D6" s="887"/>
      <c r="E6" s="887"/>
      <c r="F6" s="887"/>
    </row>
    <row r="7" spans="1:11" s="568" customFormat="1" ht="49.5" customHeight="1" thickBot="1">
      <c r="B7" s="569" t="s">
        <v>551</v>
      </c>
      <c r="C7" s="569" t="s">
        <v>552</v>
      </c>
      <c r="D7" s="570"/>
      <c r="E7" s="569" t="s">
        <v>553</v>
      </c>
      <c r="F7" s="570"/>
      <c r="G7" s="888" t="s">
        <v>554</v>
      </c>
      <c r="H7" s="888"/>
    </row>
    <row r="8" spans="1:11" ht="30" customHeight="1">
      <c r="B8" s="889" t="s">
        <v>555</v>
      </c>
      <c r="C8" s="889"/>
      <c r="D8" s="889"/>
      <c r="E8" s="889"/>
      <c r="F8" s="889"/>
      <c r="G8" s="571" t="s">
        <v>556</v>
      </c>
      <c r="H8" s="571" t="s">
        <v>557</v>
      </c>
      <c r="I8" s="572"/>
      <c r="J8" s="572"/>
      <c r="K8" s="573"/>
    </row>
    <row r="9" spans="1:11" ht="30" customHeight="1">
      <c r="B9" s="847" t="s">
        <v>558</v>
      </c>
      <c r="C9" s="847"/>
      <c r="D9" s="847"/>
      <c r="E9" s="847"/>
      <c r="F9" s="847"/>
      <c r="G9" s="847"/>
      <c r="H9" s="847"/>
      <c r="I9" s="574"/>
      <c r="J9" s="574"/>
      <c r="K9" s="574"/>
    </row>
    <row r="10" spans="1:11" ht="55.35" customHeight="1">
      <c r="B10" s="575" t="s">
        <v>559</v>
      </c>
      <c r="C10" s="575" t="s">
        <v>560</v>
      </c>
      <c r="D10" s="575"/>
      <c r="E10" s="576" t="s">
        <v>561</v>
      </c>
      <c r="F10" s="576"/>
      <c r="G10" s="856"/>
      <c r="H10" s="856"/>
    </row>
    <row r="11" spans="1:11" ht="128.25">
      <c r="B11" s="575" t="s">
        <v>562</v>
      </c>
      <c r="C11" s="576" t="s">
        <v>563</v>
      </c>
      <c r="D11" s="576"/>
      <c r="E11" s="576" t="s">
        <v>564</v>
      </c>
      <c r="F11" s="576"/>
      <c r="G11" s="883"/>
      <c r="H11" s="883"/>
      <c r="I11" s="577"/>
    </row>
    <row r="12" spans="1:11" ht="14.25">
      <c r="B12" s="575" t="s">
        <v>565</v>
      </c>
      <c r="C12" s="576" t="s">
        <v>566</v>
      </c>
      <c r="D12" s="576"/>
      <c r="E12" s="576" t="s">
        <v>567</v>
      </c>
      <c r="F12" s="576"/>
      <c r="G12" s="883"/>
      <c r="H12" s="883"/>
    </row>
    <row r="13" spans="1:11" ht="57">
      <c r="B13" s="575" t="s">
        <v>568</v>
      </c>
      <c r="C13" s="575" t="s">
        <v>569</v>
      </c>
      <c r="D13" s="575"/>
      <c r="E13" s="578" t="s">
        <v>570</v>
      </c>
      <c r="F13" s="576"/>
      <c r="G13" s="857"/>
      <c r="H13" s="857"/>
    </row>
    <row r="14" spans="1:11" ht="30" customHeight="1">
      <c r="B14" s="847" t="s">
        <v>571</v>
      </c>
      <c r="C14" s="847"/>
      <c r="D14" s="847"/>
      <c r="E14" s="847"/>
      <c r="F14" s="847"/>
      <c r="G14" s="847"/>
      <c r="H14" s="847"/>
      <c r="I14" s="574"/>
      <c r="J14" s="574"/>
    </row>
    <row r="15" spans="1:11" ht="45" customHeight="1">
      <c r="B15" s="579" t="s">
        <v>572</v>
      </c>
      <c r="C15" s="580" t="s">
        <v>573</v>
      </c>
      <c r="D15" s="580"/>
      <c r="E15" s="581" t="s">
        <v>574</v>
      </c>
      <c r="F15" s="580"/>
      <c r="G15" s="858"/>
      <c r="H15" s="858"/>
      <c r="I15" s="582"/>
    </row>
    <row r="16" spans="1:11" ht="71.25" customHeight="1">
      <c r="B16" s="579" t="s">
        <v>575</v>
      </c>
      <c r="C16" s="580" t="s">
        <v>576</v>
      </c>
      <c r="D16" s="580"/>
      <c r="E16" s="884" t="s">
        <v>577</v>
      </c>
      <c r="F16" s="583"/>
      <c r="G16" s="836"/>
      <c r="H16" s="836"/>
    </row>
    <row r="17" spans="2:9" ht="28.5">
      <c r="B17" s="844" t="s">
        <v>578</v>
      </c>
      <c r="C17" s="580" t="s">
        <v>579</v>
      </c>
      <c r="D17" s="580"/>
      <c r="E17" s="851"/>
      <c r="F17" s="556"/>
      <c r="G17" s="836"/>
      <c r="H17" s="836"/>
    </row>
    <row r="18" spans="2:9" ht="28.5">
      <c r="B18" s="844"/>
      <c r="C18" s="580" t="s">
        <v>580</v>
      </c>
      <c r="D18" s="580"/>
      <c r="E18" s="851"/>
      <c r="F18" s="556"/>
      <c r="G18" s="836"/>
      <c r="H18" s="836"/>
      <c r="I18" s="577"/>
    </row>
    <row r="19" spans="2:9" ht="44.1" customHeight="1">
      <c r="B19" s="844"/>
      <c r="C19" s="580" t="s">
        <v>581</v>
      </c>
      <c r="D19" s="580"/>
      <c r="E19" s="852"/>
      <c r="F19" s="584"/>
      <c r="G19" s="859"/>
      <c r="H19" s="859"/>
    </row>
    <row r="20" spans="2:9" ht="30" customHeight="1">
      <c r="B20" s="847" t="s">
        <v>582</v>
      </c>
      <c r="C20" s="847"/>
      <c r="D20" s="847"/>
      <c r="E20" s="847"/>
      <c r="F20" s="847"/>
      <c r="G20" s="847"/>
      <c r="H20" s="847"/>
      <c r="I20" s="585"/>
    </row>
    <row r="21" spans="2:9" ht="71.25">
      <c r="B21" s="579" t="s">
        <v>583</v>
      </c>
      <c r="C21" s="580" t="s">
        <v>584</v>
      </c>
      <c r="D21" s="580"/>
      <c r="E21" s="580" t="s">
        <v>585</v>
      </c>
      <c r="F21" s="580"/>
      <c r="G21" s="858"/>
      <c r="H21" s="858"/>
    </row>
    <row r="22" spans="2:9" ht="195" customHeight="1">
      <c r="B22" s="579" t="s">
        <v>586</v>
      </c>
      <c r="C22" s="580" t="s">
        <v>587</v>
      </c>
      <c r="D22" s="580"/>
      <c r="E22" s="581" t="s">
        <v>588</v>
      </c>
      <c r="F22" s="580"/>
      <c r="G22" s="836"/>
      <c r="H22" s="836"/>
    </row>
    <row r="23" spans="2:9" ht="14.25">
      <c r="B23" s="579" t="s">
        <v>589</v>
      </c>
      <c r="C23" s="580" t="s">
        <v>590</v>
      </c>
      <c r="D23" s="580"/>
      <c r="E23" s="586">
        <v>45604</v>
      </c>
      <c r="F23" s="586"/>
      <c r="G23" s="836"/>
      <c r="H23" s="836"/>
    </row>
    <row r="24" spans="2:9" ht="61.35" customHeight="1">
      <c r="B24" s="579" t="s">
        <v>591</v>
      </c>
      <c r="C24" s="580" t="s">
        <v>592</v>
      </c>
      <c r="D24" s="580"/>
      <c r="E24" s="580" t="s">
        <v>593</v>
      </c>
      <c r="F24" s="580"/>
      <c r="G24" s="859"/>
      <c r="H24" s="859"/>
    </row>
    <row r="25" spans="2:9" ht="30" customHeight="1">
      <c r="B25" s="847" t="s">
        <v>594</v>
      </c>
      <c r="C25" s="847"/>
      <c r="D25" s="847"/>
      <c r="E25" s="847"/>
      <c r="F25" s="847"/>
      <c r="G25" s="847"/>
      <c r="H25" s="847"/>
    </row>
    <row r="26" spans="2:9" ht="42" customHeight="1">
      <c r="B26" s="861" t="s">
        <v>595</v>
      </c>
      <c r="C26" s="580" t="s">
        <v>596</v>
      </c>
      <c r="D26" s="580"/>
      <c r="E26" s="850" t="s">
        <v>1493</v>
      </c>
      <c r="F26" s="583"/>
      <c r="G26" s="858"/>
      <c r="H26" s="858"/>
      <c r="I26" s="582"/>
    </row>
    <row r="27" spans="2:9" ht="45.95" customHeight="1">
      <c r="B27" s="862"/>
      <c r="C27" s="580" t="s">
        <v>597</v>
      </c>
      <c r="D27" s="580"/>
      <c r="E27" s="834"/>
      <c r="F27" s="587"/>
      <c r="G27" s="859"/>
      <c r="H27" s="859"/>
    </row>
    <row r="28" spans="2:9" ht="30" customHeight="1">
      <c r="B28" s="847" t="s">
        <v>598</v>
      </c>
      <c r="C28" s="847"/>
      <c r="D28" s="847"/>
      <c r="E28" s="847"/>
      <c r="F28" s="847"/>
      <c r="G28" s="847"/>
      <c r="H28" s="847"/>
    </row>
    <row r="29" spans="2:9" ht="42.75">
      <c r="B29" s="579" t="s">
        <v>599</v>
      </c>
      <c r="C29" s="580" t="s">
        <v>600</v>
      </c>
      <c r="D29" s="580"/>
      <c r="E29" s="850" t="s">
        <v>601</v>
      </c>
      <c r="F29" s="583"/>
      <c r="G29" s="858"/>
      <c r="H29" s="858"/>
    </row>
    <row r="30" spans="2:9" ht="35.1" customHeight="1">
      <c r="B30" s="861" t="s">
        <v>602</v>
      </c>
      <c r="C30" s="580" t="s">
        <v>603</v>
      </c>
      <c r="D30" s="580"/>
      <c r="E30" s="834"/>
      <c r="F30" s="588"/>
      <c r="G30" s="836"/>
      <c r="H30" s="836"/>
    </row>
    <row r="31" spans="2:9" ht="42.75">
      <c r="B31" s="862"/>
      <c r="C31" s="580" t="s">
        <v>604</v>
      </c>
      <c r="D31" s="580"/>
      <c r="E31" s="834"/>
      <c r="F31" s="588"/>
      <c r="G31" s="836"/>
      <c r="H31" s="836"/>
    </row>
    <row r="32" spans="2:9" ht="33" customHeight="1">
      <c r="B32" s="862"/>
      <c r="C32" s="580" t="s">
        <v>605</v>
      </c>
      <c r="D32" s="580"/>
      <c r="E32" s="867"/>
      <c r="F32" s="589"/>
      <c r="G32" s="859"/>
      <c r="H32" s="859"/>
    </row>
    <row r="33" spans="2:9" ht="30" customHeight="1">
      <c r="B33" s="881" t="s">
        <v>606</v>
      </c>
      <c r="C33" s="881"/>
      <c r="D33" s="881"/>
      <c r="E33" s="881"/>
      <c r="F33" s="881"/>
      <c r="G33" s="881"/>
      <c r="H33" s="881"/>
    </row>
    <row r="34" spans="2:9" ht="30" customHeight="1">
      <c r="B34" s="882" t="s">
        <v>607</v>
      </c>
      <c r="C34" s="882"/>
      <c r="D34" s="882"/>
      <c r="E34" s="882"/>
      <c r="F34" s="882"/>
      <c r="G34" s="882"/>
      <c r="H34" s="882"/>
    </row>
    <row r="35" spans="2:9" ht="78.75" customHeight="1">
      <c r="B35" s="579" t="s">
        <v>608</v>
      </c>
      <c r="C35" s="580" t="s">
        <v>609</v>
      </c>
      <c r="D35" s="580"/>
      <c r="E35" s="581" t="s">
        <v>610</v>
      </c>
      <c r="F35" s="579"/>
      <c r="G35" s="590"/>
      <c r="H35" s="580"/>
      <c r="I35" s="577"/>
    </row>
    <row r="36" spans="2:9" ht="123.75" customHeight="1">
      <c r="B36" s="861" t="s">
        <v>611</v>
      </c>
      <c r="C36" s="580" t="s">
        <v>612</v>
      </c>
      <c r="D36" s="580"/>
      <c r="E36" s="581" t="s">
        <v>613</v>
      </c>
      <c r="F36" s="580"/>
      <c r="G36" s="590"/>
      <c r="H36" s="580"/>
    </row>
    <row r="37" spans="2:9" ht="42.75">
      <c r="B37" s="862"/>
      <c r="C37" s="580" t="s">
        <v>614</v>
      </c>
      <c r="D37" s="580"/>
      <c r="E37" s="580" t="s">
        <v>615</v>
      </c>
      <c r="F37" s="580"/>
      <c r="G37" s="590"/>
      <c r="H37" s="580"/>
    </row>
    <row r="38" spans="2:9" ht="68.25" customHeight="1">
      <c r="B38" s="862"/>
      <c r="C38" s="580" t="s">
        <v>616</v>
      </c>
      <c r="D38" s="580"/>
      <c r="E38" s="581" t="s">
        <v>1492</v>
      </c>
      <c r="F38" s="580"/>
      <c r="G38" s="580"/>
      <c r="H38" s="580"/>
      <c r="I38" s="582"/>
    </row>
    <row r="39" spans="2:9" ht="66" customHeight="1">
      <c r="B39" s="579" t="s">
        <v>617</v>
      </c>
      <c r="C39" s="580" t="s">
        <v>618</v>
      </c>
      <c r="D39" s="580"/>
      <c r="E39" s="580" t="s">
        <v>619</v>
      </c>
      <c r="F39" s="580"/>
      <c r="G39" s="590"/>
      <c r="H39" s="580"/>
      <c r="I39" s="582"/>
    </row>
    <row r="40" spans="2:9" ht="63.75" customHeight="1">
      <c r="B40" s="579" t="s">
        <v>620</v>
      </c>
      <c r="C40" s="580" t="s">
        <v>621</v>
      </c>
      <c r="D40" s="580"/>
      <c r="E40" s="581" t="s">
        <v>622</v>
      </c>
      <c r="F40" s="580"/>
      <c r="G40" s="580"/>
      <c r="H40" s="580"/>
    </row>
    <row r="41" spans="2:9" ht="30" customHeight="1">
      <c r="B41" s="847" t="s">
        <v>623</v>
      </c>
      <c r="C41" s="847"/>
      <c r="D41" s="847"/>
      <c r="E41" s="847"/>
      <c r="F41" s="847"/>
      <c r="G41" s="847"/>
      <c r="H41" s="847"/>
    </row>
    <row r="42" spans="2:9" ht="33" customHeight="1">
      <c r="B42" s="579" t="s">
        <v>624</v>
      </c>
      <c r="C42" s="580" t="s">
        <v>625</v>
      </c>
      <c r="D42" s="580"/>
      <c r="E42" s="878" t="s">
        <v>626</v>
      </c>
      <c r="F42" s="583"/>
      <c r="G42" s="866"/>
      <c r="H42" s="866"/>
    </row>
    <row r="43" spans="2:9" ht="14.25">
      <c r="B43" s="861" t="s">
        <v>627</v>
      </c>
      <c r="C43" s="580" t="s">
        <v>628</v>
      </c>
      <c r="D43" s="580"/>
      <c r="E43" s="879"/>
      <c r="F43" s="561"/>
      <c r="G43" s="834"/>
      <c r="H43" s="834"/>
    </row>
    <row r="44" spans="2:9" ht="14.25">
      <c r="B44" s="862"/>
      <c r="C44" s="580" t="s">
        <v>629</v>
      </c>
      <c r="D44" s="580"/>
      <c r="E44" s="879"/>
      <c r="F44" s="561"/>
      <c r="G44" s="834"/>
      <c r="H44" s="834"/>
    </row>
    <row r="45" spans="2:9" ht="14.25">
      <c r="B45" s="862"/>
      <c r="C45" s="580" t="s">
        <v>630</v>
      </c>
      <c r="D45" s="580"/>
      <c r="E45" s="879"/>
      <c r="F45" s="561"/>
      <c r="G45" s="834"/>
      <c r="H45" s="834"/>
    </row>
    <row r="46" spans="2:9" ht="14.25">
      <c r="B46" s="862"/>
      <c r="C46" s="580" t="s">
        <v>631</v>
      </c>
      <c r="D46" s="580"/>
      <c r="E46" s="879"/>
      <c r="F46" s="561"/>
      <c r="G46" s="834"/>
      <c r="H46" s="834"/>
    </row>
    <row r="47" spans="2:9" ht="14.25">
      <c r="B47" s="862"/>
      <c r="C47" s="580" t="s">
        <v>632</v>
      </c>
      <c r="D47" s="580"/>
      <c r="E47" s="880"/>
      <c r="F47" s="587"/>
      <c r="G47" s="867"/>
      <c r="H47" s="867"/>
    </row>
    <row r="48" spans="2:9" ht="28.5">
      <c r="B48" s="861" t="s">
        <v>633</v>
      </c>
      <c r="C48" s="580" t="s">
        <v>634</v>
      </c>
      <c r="D48" s="580"/>
      <c r="E48" s="581" t="s">
        <v>635</v>
      </c>
      <c r="F48" s="580"/>
      <c r="G48" s="580"/>
      <c r="H48" s="580"/>
    </row>
    <row r="49" spans="2:8" ht="71.099999999999994" customHeight="1">
      <c r="B49" s="862"/>
      <c r="C49" s="580" t="s">
        <v>636</v>
      </c>
      <c r="D49" s="580"/>
      <c r="E49" s="581" t="s">
        <v>637</v>
      </c>
      <c r="F49" s="580"/>
      <c r="G49" s="580"/>
      <c r="H49" s="580"/>
    </row>
    <row r="50" spans="2:8" ht="28.5">
      <c r="B50" s="579" t="s">
        <v>638</v>
      </c>
      <c r="C50" s="580" t="s">
        <v>639</v>
      </c>
      <c r="D50" s="580"/>
      <c r="E50" s="581" t="s">
        <v>640</v>
      </c>
      <c r="F50" s="580"/>
      <c r="G50" s="580"/>
      <c r="H50" s="580"/>
    </row>
    <row r="51" spans="2:8" ht="42.75">
      <c r="B51" s="579" t="s">
        <v>641</v>
      </c>
      <c r="C51" s="580" t="s">
        <v>642</v>
      </c>
      <c r="D51" s="580"/>
      <c r="E51" s="580" t="s">
        <v>643</v>
      </c>
      <c r="F51" s="580"/>
      <c r="G51" s="580"/>
      <c r="H51" s="580"/>
    </row>
    <row r="52" spans="2:8" ht="30" customHeight="1">
      <c r="B52" s="847" t="s">
        <v>644</v>
      </c>
      <c r="C52" s="847"/>
      <c r="D52" s="847"/>
      <c r="E52" s="847"/>
      <c r="F52" s="847"/>
      <c r="G52" s="847"/>
      <c r="H52" s="847"/>
    </row>
    <row r="53" spans="2:8" ht="126.95" customHeight="1">
      <c r="B53" s="861" t="s">
        <v>645</v>
      </c>
      <c r="C53" s="580" t="s">
        <v>646</v>
      </c>
      <c r="D53" s="580"/>
      <c r="E53" s="844" t="s">
        <v>647</v>
      </c>
      <c r="F53" s="591"/>
      <c r="G53" s="866"/>
      <c r="H53" s="866"/>
    </row>
    <row r="54" spans="2:8" ht="14.25">
      <c r="B54" s="862"/>
      <c r="C54" s="579" t="s">
        <v>648</v>
      </c>
      <c r="D54" s="579"/>
      <c r="E54" s="844"/>
      <c r="F54" s="589"/>
      <c r="G54" s="867"/>
      <c r="H54" s="867"/>
    </row>
    <row r="55" spans="2:8" ht="57">
      <c r="B55" s="861" t="s">
        <v>649</v>
      </c>
      <c r="C55" s="580" t="s">
        <v>634</v>
      </c>
      <c r="D55" s="580"/>
      <c r="E55" s="581" t="s">
        <v>650</v>
      </c>
      <c r="F55" s="587"/>
      <c r="G55" s="580"/>
      <c r="H55" s="580"/>
    </row>
    <row r="56" spans="2:8" ht="87.95" customHeight="1">
      <c r="B56" s="862"/>
      <c r="C56" s="580" t="s">
        <v>636</v>
      </c>
      <c r="D56" s="580"/>
      <c r="E56" s="581" t="s">
        <v>637</v>
      </c>
      <c r="F56" s="580"/>
      <c r="G56" s="580"/>
      <c r="H56" s="580"/>
    </row>
    <row r="57" spans="2:8" ht="42.75">
      <c r="B57" s="579" t="s">
        <v>651</v>
      </c>
      <c r="C57" s="580" t="s">
        <v>652</v>
      </c>
      <c r="D57" s="580"/>
      <c r="E57" s="580" t="s">
        <v>653</v>
      </c>
      <c r="F57" s="580"/>
      <c r="G57" s="580"/>
      <c r="H57" s="580"/>
    </row>
    <row r="58" spans="2:8" ht="30" customHeight="1">
      <c r="B58" s="848" t="s">
        <v>654</v>
      </c>
      <c r="C58" s="848"/>
      <c r="D58" s="848"/>
      <c r="E58" s="848"/>
      <c r="F58" s="848"/>
      <c r="G58" s="848"/>
      <c r="H58" s="848"/>
    </row>
    <row r="59" spans="2:8" ht="30" customHeight="1">
      <c r="B59" s="847" t="s">
        <v>655</v>
      </c>
      <c r="C59" s="847"/>
      <c r="D59" s="847"/>
      <c r="E59" s="847"/>
      <c r="F59" s="847"/>
      <c r="G59" s="847"/>
      <c r="H59" s="847"/>
    </row>
    <row r="60" spans="2:8" ht="33" customHeight="1">
      <c r="B60" s="579" t="s">
        <v>656</v>
      </c>
      <c r="C60" s="580" t="s">
        <v>657</v>
      </c>
      <c r="D60" s="580"/>
      <c r="E60" s="861" t="s">
        <v>658</v>
      </c>
      <c r="F60" s="583"/>
      <c r="G60" s="866"/>
      <c r="H60" s="866"/>
    </row>
    <row r="61" spans="2:8" ht="57">
      <c r="B61" s="579" t="s">
        <v>659</v>
      </c>
      <c r="C61" s="580" t="s">
        <v>660</v>
      </c>
      <c r="D61" s="580"/>
      <c r="E61" s="861"/>
      <c r="F61" s="587"/>
      <c r="G61" s="867"/>
      <c r="H61" s="867"/>
    </row>
    <row r="62" spans="2:8" ht="18" customHeight="1">
      <c r="B62" s="861" t="s">
        <v>661</v>
      </c>
      <c r="C62" s="580" t="s">
        <v>662</v>
      </c>
      <c r="D62" s="580"/>
      <c r="E62" s="875" t="s">
        <v>663</v>
      </c>
      <c r="F62" s="583"/>
      <c r="G62" s="866" t="s">
        <v>664</v>
      </c>
      <c r="H62" s="866" t="s">
        <v>665</v>
      </c>
    </row>
    <row r="63" spans="2:8" ht="14.25">
      <c r="B63" s="862"/>
      <c r="C63" s="580" t="s">
        <v>666</v>
      </c>
      <c r="D63" s="580"/>
      <c r="E63" s="876"/>
      <c r="F63" s="561"/>
      <c r="G63" s="834"/>
      <c r="H63" s="834"/>
    </row>
    <row r="64" spans="2:8" ht="14.25">
      <c r="B64" s="862"/>
      <c r="C64" s="580" t="s">
        <v>667</v>
      </c>
      <c r="D64" s="580"/>
      <c r="E64" s="876"/>
      <c r="F64" s="561"/>
      <c r="G64" s="834"/>
      <c r="H64" s="834"/>
    </row>
    <row r="65" spans="2:8" ht="42.75">
      <c r="B65" s="862"/>
      <c r="C65" s="580" t="s">
        <v>668</v>
      </c>
      <c r="D65" s="580"/>
      <c r="E65" s="876"/>
      <c r="F65" s="561"/>
      <c r="G65" s="834"/>
      <c r="H65" s="834"/>
    </row>
    <row r="66" spans="2:8" ht="14.25">
      <c r="B66" s="862"/>
      <c r="C66" s="580" t="s">
        <v>669</v>
      </c>
      <c r="D66" s="580"/>
      <c r="E66" s="876"/>
      <c r="F66" s="561"/>
      <c r="G66" s="834"/>
      <c r="H66" s="834"/>
    </row>
    <row r="67" spans="2:8" ht="14.25">
      <c r="B67" s="862"/>
      <c r="C67" s="580" t="s">
        <v>670</v>
      </c>
      <c r="D67" s="580"/>
      <c r="E67" s="876"/>
      <c r="F67" s="561"/>
      <c r="G67" s="834"/>
      <c r="H67" s="834"/>
    </row>
    <row r="68" spans="2:8" ht="28.5">
      <c r="B68" s="862"/>
      <c r="C68" s="580" t="s">
        <v>671</v>
      </c>
      <c r="D68" s="580"/>
      <c r="E68" s="876"/>
      <c r="F68" s="561"/>
      <c r="G68" s="834"/>
      <c r="H68" s="834"/>
    </row>
    <row r="69" spans="2:8" ht="14.25">
      <c r="B69" s="862"/>
      <c r="C69" s="580" t="s">
        <v>672</v>
      </c>
      <c r="D69" s="580"/>
      <c r="E69" s="877"/>
      <c r="F69" s="587"/>
      <c r="G69" s="867"/>
      <c r="H69" s="867"/>
    </row>
    <row r="70" spans="2:8" ht="30" customHeight="1">
      <c r="B70" s="847" t="s">
        <v>673</v>
      </c>
      <c r="C70" s="847"/>
      <c r="D70" s="847"/>
      <c r="E70" s="847"/>
      <c r="F70" s="847"/>
      <c r="G70" s="847"/>
      <c r="H70" s="847"/>
    </row>
    <row r="71" spans="2:8" ht="28.5">
      <c r="B71" s="579" t="s">
        <v>674</v>
      </c>
      <c r="C71" s="580" t="s">
        <v>675</v>
      </c>
      <c r="D71" s="580"/>
      <c r="E71" s="863" t="s">
        <v>676</v>
      </c>
      <c r="F71" s="583"/>
      <c r="G71" s="866"/>
      <c r="H71" s="866"/>
    </row>
    <row r="72" spans="2:8" ht="14.25">
      <c r="B72" s="861" t="s">
        <v>677</v>
      </c>
      <c r="C72" s="580" t="s">
        <v>678</v>
      </c>
      <c r="D72" s="580"/>
      <c r="E72" s="863"/>
      <c r="F72" s="561"/>
      <c r="G72" s="834"/>
      <c r="H72" s="834"/>
    </row>
    <row r="73" spans="2:8" ht="14.25">
      <c r="B73" s="862"/>
      <c r="C73" s="580" t="s">
        <v>679</v>
      </c>
      <c r="D73" s="580"/>
      <c r="E73" s="863"/>
      <c r="F73" s="561"/>
      <c r="G73" s="834"/>
      <c r="H73" s="834"/>
    </row>
    <row r="74" spans="2:8" ht="14.25">
      <c r="B74" s="862"/>
      <c r="C74" s="580" t="s">
        <v>680</v>
      </c>
      <c r="D74" s="580"/>
      <c r="E74" s="863"/>
      <c r="F74" s="561"/>
      <c r="G74" s="834"/>
      <c r="H74" s="834"/>
    </row>
    <row r="75" spans="2:8" ht="71.099999999999994" customHeight="1">
      <c r="B75" s="862"/>
      <c r="C75" s="580" t="s">
        <v>681</v>
      </c>
      <c r="D75" s="580"/>
      <c r="E75" s="863"/>
      <c r="F75" s="587"/>
      <c r="G75" s="867"/>
      <c r="H75" s="867"/>
    </row>
    <row r="76" spans="2:8" ht="30" customHeight="1">
      <c r="B76" s="847" t="s">
        <v>682</v>
      </c>
      <c r="C76" s="847"/>
      <c r="D76" s="847"/>
      <c r="E76" s="847"/>
      <c r="F76" s="847"/>
      <c r="G76" s="847"/>
      <c r="H76" s="847"/>
    </row>
    <row r="77" spans="2:8" ht="42.75">
      <c r="B77" s="579" t="s">
        <v>683</v>
      </c>
      <c r="C77" s="580" t="s">
        <v>684</v>
      </c>
      <c r="D77" s="580"/>
      <c r="E77" s="723" t="s">
        <v>685</v>
      </c>
      <c r="F77" s="580"/>
      <c r="G77" s="580"/>
      <c r="H77" s="580"/>
    </row>
    <row r="78" spans="2:8" ht="57">
      <c r="B78" s="579" t="s">
        <v>686</v>
      </c>
      <c r="C78" s="580" t="s">
        <v>687</v>
      </c>
      <c r="D78" s="580"/>
      <c r="E78" s="579" t="s">
        <v>688</v>
      </c>
      <c r="F78" s="579"/>
      <c r="G78" s="580" t="s">
        <v>683</v>
      </c>
      <c r="H78" s="580" t="s">
        <v>689</v>
      </c>
    </row>
    <row r="79" spans="2:8" ht="30" customHeight="1">
      <c r="B79" s="847" t="s">
        <v>690</v>
      </c>
      <c r="C79" s="847"/>
      <c r="D79" s="847"/>
      <c r="E79" s="847"/>
      <c r="F79" s="847"/>
      <c r="G79" s="847"/>
      <c r="H79" s="847"/>
    </row>
    <row r="80" spans="2:8" ht="71.25">
      <c r="B80" s="579" t="s">
        <v>691</v>
      </c>
      <c r="C80" s="580" t="s">
        <v>692</v>
      </c>
      <c r="D80" s="580"/>
      <c r="E80" s="580" t="s">
        <v>693</v>
      </c>
      <c r="F80" s="580"/>
      <c r="G80" s="580"/>
      <c r="H80" s="580"/>
    </row>
    <row r="81" spans="2:9" ht="28.5">
      <c r="B81" s="861" t="s">
        <v>694</v>
      </c>
      <c r="C81" s="580" t="s">
        <v>695</v>
      </c>
      <c r="D81" s="580"/>
      <c r="E81" s="863" t="s">
        <v>696</v>
      </c>
      <c r="F81" s="858"/>
      <c r="G81" s="866"/>
      <c r="H81" s="866"/>
    </row>
    <row r="82" spans="2:9" ht="143.1" customHeight="1">
      <c r="B82" s="862"/>
      <c r="C82" s="580" t="s">
        <v>697</v>
      </c>
      <c r="D82" s="580"/>
      <c r="E82" s="861"/>
      <c r="F82" s="859"/>
      <c r="G82" s="867"/>
      <c r="H82" s="867"/>
    </row>
    <row r="83" spans="2:9" ht="105.95" customHeight="1">
      <c r="B83" s="579" t="s">
        <v>698</v>
      </c>
      <c r="C83" s="580" t="s">
        <v>699</v>
      </c>
      <c r="D83" s="580"/>
      <c r="E83" s="580" t="s">
        <v>1491</v>
      </c>
      <c r="F83" s="580"/>
      <c r="G83" s="580"/>
      <c r="H83" s="580"/>
    </row>
    <row r="84" spans="2:9" ht="30" customHeight="1">
      <c r="B84" s="847" t="s">
        <v>700</v>
      </c>
      <c r="C84" s="847"/>
      <c r="D84" s="847"/>
      <c r="E84" s="847"/>
      <c r="F84" s="847"/>
      <c r="G84" s="847"/>
      <c r="H84" s="847"/>
    </row>
    <row r="85" spans="2:9" ht="51" customHeight="1">
      <c r="B85" s="861" t="s">
        <v>701</v>
      </c>
      <c r="C85" s="580" t="s">
        <v>702</v>
      </c>
      <c r="D85" s="580"/>
      <c r="E85" s="581" t="s">
        <v>703</v>
      </c>
      <c r="F85" s="580"/>
      <c r="G85" s="580"/>
      <c r="H85" s="580"/>
    </row>
    <row r="86" spans="2:9" ht="83.1" customHeight="1">
      <c r="B86" s="862"/>
      <c r="C86" s="580" t="s">
        <v>704</v>
      </c>
      <c r="D86" s="580"/>
      <c r="E86" s="580" t="s">
        <v>1490</v>
      </c>
      <c r="F86" s="580"/>
      <c r="G86" s="580"/>
      <c r="H86" s="580"/>
    </row>
    <row r="87" spans="2:9" ht="71.25">
      <c r="B87" s="579" t="s">
        <v>705</v>
      </c>
      <c r="C87" s="580" t="s">
        <v>706</v>
      </c>
      <c r="D87" s="580"/>
      <c r="E87" s="580" t="s">
        <v>707</v>
      </c>
      <c r="F87" s="580"/>
      <c r="G87" s="580"/>
      <c r="H87" s="580"/>
    </row>
    <row r="88" spans="2:9" ht="30" customHeight="1">
      <c r="B88" s="847" t="s">
        <v>708</v>
      </c>
      <c r="C88" s="847"/>
      <c r="D88" s="847"/>
      <c r="E88" s="847"/>
      <c r="F88" s="847"/>
      <c r="G88" s="847"/>
      <c r="H88" s="847"/>
    </row>
    <row r="89" spans="2:9" ht="114">
      <c r="B89" s="579" t="s">
        <v>709</v>
      </c>
      <c r="C89" s="580" t="s">
        <v>710</v>
      </c>
      <c r="D89" s="580"/>
      <c r="E89" s="580" t="s">
        <v>711</v>
      </c>
      <c r="F89" s="580"/>
      <c r="G89" s="580"/>
      <c r="H89" s="580"/>
      <c r="I89" s="577"/>
    </row>
    <row r="90" spans="2:9" ht="57">
      <c r="B90" s="592" t="s">
        <v>712</v>
      </c>
      <c r="C90" s="581" t="s">
        <v>713</v>
      </c>
      <c r="D90" s="593"/>
      <c r="E90" s="594"/>
      <c r="F90" s="595"/>
      <c r="G90" s="580" t="s">
        <v>712</v>
      </c>
      <c r="H90" s="580" t="s">
        <v>714</v>
      </c>
    </row>
    <row r="91" spans="2:9" ht="30" customHeight="1">
      <c r="B91" s="847" t="s">
        <v>715</v>
      </c>
      <c r="C91" s="847"/>
      <c r="D91" s="847"/>
      <c r="E91" s="847"/>
      <c r="F91" s="847"/>
      <c r="G91" s="847"/>
      <c r="H91" s="847"/>
    </row>
    <row r="92" spans="2:9" ht="42.75">
      <c r="B92" s="579" t="s">
        <v>716</v>
      </c>
      <c r="C92" s="580" t="s">
        <v>717</v>
      </c>
      <c r="D92" s="580"/>
      <c r="E92" s="850" t="s">
        <v>718</v>
      </c>
      <c r="F92" s="583"/>
      <c r="G92" s="583"/>
      <c r="H92" s="583"/>
    </row>
    <row r="93" spans="2:9" ht="16.5" customHeight="1">
      <c r="B93" s="861" t="s">
        <v>719</v>
      </c>
      <c r="C93" s="580" t="s">
        <v>720</v>
      </c>
      <c r="D93" s="580"/>
      <c r="E93" s="834"/>
      <c r="F93" s="873"/>
      <c r="G93" s="834"/>
      <c r="H93" s="834"/>
    </row>
    <row r="94" spans="2:9" ht="28.5">
      <c r="B94" s="862"/>
      <c r="C94" s="580" t="s">
        <v>721</v>
      </c>
      <c r="D94" s="580"/>
      <c r="E94" s="834"/>
      <c r="F94" s="873"/>
      <c r="G94" s="834"/>
      <c r="H94" s="834"/>
    </row>
    <row r="95" spans="2:9" ht="18" customHeight="1">
      <c r="B95" s="862"/>
      <c r="C95" s="580" t="s">
        <v>722</v>
      </c>
      <c r="D95" s="580"/>
      <c r="E95" s="834"/>
      <c r="F95" s="873"/>
      <c r="G95" s="834"/>
      <c r="H95" s="834"/>
    </row>
    <row r="96" spans="2:9" ht="41.1" customHeight="1">
      <c r="B96" s="862"/>
      <c r="C96" s="580" t="s">
        <v>723</v>
      </c>
      <c r="D96" s="580"/>
      <c r="E96" s="867"/>
      <c r="F96" s="874"/>
      <c r="G96" s="867"/>
      <c r="H96" s="867"/>
    </row>
    <row r="97" spans="2:8" ht="30" customHeight="1">
      <c r="B97" s="847" t="s">
        <v>724</v>
      </c>
      <c r="C97" s="847"/>
      <c r="D97" s="847"/>
      <c r="E97" s="847"/>
      <c r="F97" s="847"/>
      <c r="G97" s="847"/>
      <c r="H97" s="847"/>
    </row>
    <row r="98" spans="2:8" ht="57">
      <c r="B98" s="579" t="s">
        <v>725</v>
      </c>
      <c r="C98" s="580" t="s">
        <v>726</v>
      </c>
      <c r="D98" s="580"/>
      <c r="E98" s="580" t="s">
        <v>727</v>
      </c>
      <c r="F98" s="580"/>
      <c r="G98" s="580"/>
      <c r="H98" s="580"/>
    </row>
    <row r="99" spans="2:8" ht="42.75">
      <c r="B99" s="579" t="s">
        <v>728</v>
      </c>
      <c r="C99" s="580" t="s">
        <v>729</v>
      </c>
      <c r="D99" s="580"/>
      <c r="F99" s="580"/>
      <c r="G99" s="580" t="s">
        <v>728</v>
      </c>
      <c r="H99" s="580" t="s">
        <v>730</v>
      </c>
    </row>
    <row r="100" spans="2:8" ht="30" customHeight="1">
      <c r="B100" s="847" t="s">
        <v>731</v>
      </c>
      <c r="C100" s="847"/>
      <c r="D100" s="847"/>
      <c r="E100" s="847"/>
      <c r="F100" s="847"/>
      <c r="G100" s="847"/>
      <c r="H100" s="847"/>
    </row>
    <row r="101" spans="2:8" ht="71.25">
      <c r="B101" s="579" t="s">
        <v>732</v>
      </c>
      <c r="C101" s="580" t="s">
        <v>733</v>
      </c>
      <c r="D101" s="580"/>
      <c r="E101" s="580" t="s">
        <v>734</v>
      </c>
      <c r="F101" s="580"/>
      <c r="G101" s="580"/>
      <c r="H101" s="580"/>
    </row>
    <row r="102" spans="2:8" ht="30" customHeight="1">
      <c r="B102" s="847" t="s">
        <v>735</v>
      </c>
      <c r="C102" s="847"/>
      <c r="D102" s="847"/>
      <c r="E102" s="847"/>
      <c r="F102" s="847"/>
      <c r="G102" s="847"/>
      <c r="H102" s="847"/>
    </row>
    <row r="103" spans="2:8" ht="57">
      <c r="B103" s="579" t="s">
        <v>736</v>
      </c>
      <c r="C103" s="580" t="s">
        <v>737</v>
      </c>
      <c r="D103" s="580"/>
      <c r="E103" s="863" t="s">
        <v>738</v>
      </c>
      <c r="F103" s="583"/>
      <c r="G103" s="866"/>
      <c r="H103" s="866"/>
    </row>
    <row r="104" spans="2:8" ht="28.5">
      <c r="B104" s="579" t="s">
        <v>739</v>
      </c>
      <c r="C104" s="580" t="s">
        <v>740</v>
      </c>
      <c r="D104" s="580"/>
      <c r="E104" s="861"/>
      <c r="F104" s="561"/>
      <c r="G104" s="834"/>
      <c r="H104" s="834"/>
    </row>
    <row r="105" spans="2:8" ht="42.75">
      <c r="B105" s="579" t="s">
        <v>741</v>
      </c>
      <c r="C105" s="580" t="s">
        <v>742</v>
      </c>
      <c r="D105" s="580"/>
      <c r="E105" s="861"/>
      <c r="F105" s="587"/>
      <c r="G105" s="867"/>
      <c r="H105" s="867"/>
    </row>
    <row r="106" spans="2:8" ht="30" customHeight="1">
      <c r="B106" s="847" t="s">
        <v>743</v>
      </c>
      <c r="C106" s="847"/>
      <c r="D106" s="847"/>
      <c r="E106" s="847"/>
      <c r="F106" s="847"/>
      <c r="G106" s="847"/>
      <c r="H106" s="847"/>
    </row>
    <row r="107" spans="2:8" ht="14.25">
      <c r="B107" s="861" t="s">
        <v>744</v>
      </c>
      <c r="C107" s="580" t="s">
        <v>745</v>
      </c>
      <c r="D107" s="580"/>
      <c r="E107" s="861" t="s">
        <v>746</v>
      </c>
      <c r="F107" s="583"/>
      <c r="G107" s="866"/>
      <c r="H107" s="866"/>
    </row>
    <row r="108" spans="2:8" ht="14.25">
      <c r="B108" s="862"/>
      <c r="C108" s="580" t="s">
        <v>747</v>
      </c>
      <c r="D108" s="580"/>
      <c r="E108" s="861"/>
      <c r="F108" s="561"/>
      <c r="G108" s="834"/>
      <c r="H108" s="834"/>
    </row>
    <row r="109" spans="2:8" ht="14.25">
      <c r="B109" s="862"/>
      <c r="C109" s="580" t="s">
        <v>748</v>
      </c>
      <c r="D109" s="580"/>
      <c r="E109" s="861"/>
      <c r="F109" s="561"/>
      <c r="G109" s="834"/>
      <c r="H109" s="834"/>
    </row>
    <row r="110" spans="2:8" ht="14.25">
      <c r="B110" s="862"/>
      <c r="C110" s="580" t="s">
        <v>749</v>
      </c>
      <c r="D110" s="580"/>
      <c r="E110" s="861"/>
      <c r="F110" s="561"/>
      <c r="G110" s="834"/>
      <c r="H110" s="834"/>
    </row>
    <row r="111" spans="2:8" ht="42" customHeight="1">
      <c r="B111" s="862"/>
      <c r="C111" s="580" t="s">
        <v>750</v>
      </c>
      <c r="D111" s="580"/>
      <c r="E111" s="861"/>
      <c r="F111" s="561"/>
      <c r="G111" s="834"/>
      <c r="H111" s="834"/>
    </row>
    <row r="112" spans="2:8" ht="101.1" customHeight="1">
      <c r="B112" s="579" t="s">
        <v>751</v>
      </c>
      <c r="C112" s="580" t="s">
        <v>752</v>
      </c>
      <c r="D112" s="580"/>
      <c r="E112" s="861"/>
      <c r="F112" s="587"/>
      <c r="G112" s="867"/>
      <c r="H112" s="867"/>
    </row>
    <row r="113" spans="2:10" ht="30" customHeight="1">
      <c r="B113" s="847" t="s">
        <v>753</v>
      </c>
      <c r="C113" s="847"/>
      <c r="D113" s="847"/>
      <c r="E113" s="847"/>
      <c r="F113" s="847"/>
      <c r="G113" s="847"/>
      <c r="H113" s="847"/>
    </row>
    <row r="114" spans="2:10" ht="42.75">
      <c r="B114" s="861" t="s">
        <v>754</v>
      </c>
      <c r="C114" s="583" t="s">
        <v>755</v>
      </c>
      <c r="D114" s="583"/>
      <c r="E114" s="596" t="s">
        <v>756</v>
      </c>
      <c r="F114" s="583"/>
      <c r="G114" s="583"/>
      <c r="H114" s="583"/>
    </row>
    <row r="115" spans="2:10" ht="42.75">
      <c r="B115" s="862"/>
      <c r="C115" s="587" t="s">
        <v>757</v>
      </c>
      <c r="D115" s="587"/>
      <c r="E115" s="587"/>
      <c r="F115" s="587"/>
      <c r="G115" s="587"/>
      <c r="H115" s="587"/>
    </row>
    <row r="116" spans="2:10" ht="57">
      <c r="B116" s="862"/>
      <c r="C116" s="580" t="s">
        <v>758</v>
      </c>
      <c r="D116" s="580"/>
      <c r="E116" s="587" t="s">
        <v>759</v>
      </c>
      <c r="F116" s="580"/>
      <c r="G116" s="580"/>
      <c r="H116" s="580"/>
    </row>
    <row r="117" spans="2:10" ht="132" customHeight="1">
      <c r="B117" s="579" t="s">
        <v>760</v>
      </c>
      <c r="C117" s="580" t="s">
        <v>761</v>
      </c>
      <c r="D117" s="580"/>
      <c r="E117" s="597" t="s">
        <v>762</v>
      </c>
      <c r="F117" s="580"/>
      <c r="G117" s="580"/>
      <c r="H117" s="580"/>
      <c r="I117" s="582"/>
    </row>
    <row r="118" spans="2:10" ht="30" customHeight="1">
      <c r="B118" s="847" t="s">
        <v>763</v>
      </c>
      <c r="C118" s="847"/>
      <c r="D118" s="847"/>
      <c r="E118" s="847"/>
      <c r="F118" s="847"/>
      <c r="G118" s="847"/>
      <c r="H118" s="847"/>
    </row>
    <row r="119" spans="2:10" ht="90.75" customHeight="1">
      <c r="B119" s="579" t="s">
        <v>764</v>
      </c>
      <c r="C119" s="580" t="s">
        <v>765</v>
      </c>
      <c r="D119" s="580"/>
      <c r="E119" s="871"/>
      <c r="F119" s="591"/>
      <c r="G119" s="872" t="s">
        <v>766</v>
      </c>
      <c r="H119" s="866" t="s">
        <v>767</v>
      </c>
      <c r="I119" s="582"/>
    </row>
    <row r="120" spans="2:10" ht="88.5" customHeight="1">
      <c r="B120" s="579" t="s">
        <v>768</v>
      </c>
      <c r="C120" s="580" t="s">
        <v>769</v>
      </c>
      <c r="D120" s="580"/>
      <c r="E120" s="844"/>
      <c r="F120" s="588"/>
      <c r="G120" s="834"/>
      <c r="H120" s="834"/>
    </row>
    <row r="121" spans="2:10" ht="95.25" customHeight="1">
      <c r="B121" s="579" t="s">
        <v>770</v>
      </c>
      <c r="C121" s="580" t="s">
        <v>771</v>
      </c>
      <c r="D121" s="580"/>
      <c r="E121" s="844"/>
      <c r="F121" s="589"/>
      <c r="G121" s="867"/>
      <c r="H121" s="867"/>
    </row>
    <row r="122" spans="2:10" ht="30" customHeight="1">
      <c r="B122" s="848" t="s">
        <v>772</v>
      </c>
      <c r="C122" s="848"/>
      <c r="D122" s="848"/>
      <c r="E122" s="848"/>
      <c r="F122" s="848"/>
      <c r="G122" s="848"/>
      <c r="H122" s="848"/>
    </row>
    <row r="123" spans="2:10" ht="30" customHeight="1">
      <c r="B123" s="847" t="s">
        <v>773</v>
      </c>
      <c r="C123" s="847"/>
      <c r="D123" s="847"/>
      <c r="E123" s="847"/>
      <c r="F123" s="847"/>
      <c r="G123" s="847"/>
      <c r="H123" s="847"/>
    </row>
    <row r="124" spans="2:10" ht="71.25">
      <c r="B124" s="579" t="s">
        <v>774</v>
      </c>
      <c r="C124" s="580" t="s">
        <v>775</v>
      </c>
      <c r="D124" s="580"/>
      <c r="E124" s="581" t="s">
        <v>776</v>
      </c>
      <c r="F124" s="580"/>
      <c r="G124" s="580"/>
      <c r="H124" s="580"/>
    </row>
    <row r="125" spans="2:10" ht="30" customHeight="1">
      <c r="B125" s="847" t="s">
        <v>777</v>
      </c>
      <c r="C125" s="847"/>
      <c r="D125" s="847"/>
      <c r="E125" s="847"/>
      <c r="F125" s="847"/>
      <c r="G125" s="847"/>
      <c r="H125" s="847"/>
    </row>
    <row r="126" spans="2:10" ht="110.25" customHeight="1">
      <c r="B126" s="861" t="s">
        <v>778</v>
      </c>
      <c r="C126" s="580" t="s">
        <v>779</v>
      </c>
      <c r="D126" s="580"/>
      <c r="E126" s="598" t="s">
        <v>780</v>
      </c>
      <c r="F126" s="579"/>
      <c r="G126" s="590"/>
      <c r="H126" s="580"/>
      <c r="I126" s="582"/>
      <c r="J126" s="557"/>
    </row>
    <row r="127" spans="2:10" ht="57">
      <c r="B127" s="862"/>
      <c r="C127" s="580" t="s">
        <v>781</v>
      </c>
      <c r="D127" s="580"/>
      <c r="E127" s="581" t="s">
        <v>782</v>
      </c>
      <c r="F127" s="580"/>
      <c r="G127" s="590"/>
      <c r="H127" s="580"/>
    </row>
    <row r="128" spans="2:10" ht="115.5" customHeight="1">
      <c r="B128" s="862"/>
      <c r="C128" s="580" t="s">
        <v>783</v>
      </c>
      <c r="D128" s="580"/>
      <c r="E128" s="580" t="s">
        <v>784</v>
      </c>
      <c r="F128" s="580"/>
      <c r="G128" s="590"/>
      <c r="H128" s="580"/>
      <c r="I128" s="577"/>
    </row>
    <row r="129" spans="2:8" ht="42.75">
      <c r="B129" s="862"/>
      <c r="C129" s="580" t="s">
        <v>785</v>
      </c>
      <c r="D129" s="580"/>
      <c r="E129" s="580" t="s">
        <v>786</v>
      </c>
      <c r="F129" s="583"/>
      <c r="G129" s="590"/>
      <c r="H129" s="580"/>
    </row>
    <row r="130" spans="2:8" ht="28.5">
      <c r="B130" s="861" t="s">
        <v>787</v>
      </c>
      <c r="C130" s="580" t="s">
        <v>788</v>
      </c>
      <c r="D130" s="580"/>
      <c r="E130" s="844" t="s">
        <v>789</v>
      </c>
      <c r="F130" s="591"/>
      <c r="G130" s="864"/>
      <c r="H130" s="866"/>
    </row>
    <row r="131" spans="2:8" ht="42.75">
      <c r="B131" s="862"/>
      <c r="C131" s="580" t="s">
        <v>790</v>
      </c>
      <c r="D131" s="580"/>
      <c r="E131" s="844"/>
      <c r="F131" s="589"/>
      <c r="G131" s="865"/>
      <c r="H131" s="867"/>
    </row>
    <row r="132" spans="2:8" ht="42.75">
      <c r="B132" s="579" t="s">
        <v>791</v>
      </c>
      <c r="C132" s="580" t="s">
        <v>792</v>
      </c>
      <c r="D132" s="580"/>
      <c r="E132" s="717" t="s">
        <v>793</v>
      </c>
      <c r="F132" s="599"/>
      <c r="G132" s="580"/>
      <c r="H132" s="580"/>
    </row>
    <row r="133" spans="2:8" ht="42.75">
      <c r="B133" s="579" t="s">
        <v>794</v>
      </c>
      <c r="C133" s="580" t="s">
        <v>795</v>
      </c>
      <c r="D133" s="580"/>
      <c r="E133" s="845" t="s">
        <v>1494</v>
      </c>
      <c r="F133" s="591"/>
      <c r="G133" s="868"/>
      <c r="H133" s="866"/>
    </row>
    <row r="134" spans="2:8" ht="42.75">
      <c r="B134" s="579" t="s">
        <v>796</v>
      </c>
      <c r="C134" s="580" t="s">
        <v>797</v>
      </c>
      <c r="D134" s="580"/>
      <c r="E134" s="845"/>
      <c r="F134" s="588"/>
      <c r="G134" s="870"/>
      <c r="H134" s="834"/>
    </row>
    <row r="135" spans="2:8" ht="83.1" customHeight="1">
      <c r="B135" s="579" t="s">
        <v>798</v>
      </c>
      <c r="C135" s="580" t="s">
        <v>799</v>
      </c>
      <c r="D135" s="580"/>
      <c r="E135" s="845"/>
      <c r="F135" s="589"/>
      <c r="G135" s="869"/>
      <c r="H135" s="867"/>
    </row>
    <row r="136" spans="2:8" ht="30" customHeight="1">
      <c r="B136" s="847" t="s">
        <v>800</v>
      </c>
      <c r="C136" s="847"/>
      <c r="D136" s="847"/>
      <c r="E136" s="847"/>
      <c r="F136" s="847"/>
      <c r="G136" s="847"/>
      <c r="H136" s="847"/>
    </row>
    <row r="137" spans="2:8" ht="42.75">
      <c r="B137" s="861" t="s">
        <v>801</v>
      </c>
      <c r="C137" s="580" t="s">
        <v>802</v>
      </c>
      <c r="D137" s="580"/>
      <c r="E137" s="844" t="s">
        <v>803</v>
      </c>
      <c r="F137" s="591"/>
      <c r="G137" s="868"/>
      <c r="H137" s="866"/>
    </row>
    <row r="138" spans="2:8" ht="42.95" customHeight="1">
      <c r="B138" s="862"/>
      <c r="C138" s="580" t="s">
        <v>804</v>
      </c>
      <c r="D138" s="580"/>
      <c r="E138" s="844"/>
      <c r="F138" s="588"/>
      <c r="G138" s="870"/>
      <c r="H138" s="834"/>
    </row>
    <row r="139" spans="2:8" ht="28.5">
      <c r="B139" s="862"/>
      <c r="C139" s="580" t="s">
        <v>805</v>
      </c>
      <c r="D139" s="580"/>
      <c r="E139" s="844"/>
      <c r="F139" s="588"/>
      <c r="G139" s="870"/>
      <c r="H139" s="834"/>
    </row>
    <row r="140" spans="2:8" ht="28.5">
      <c r="B140" s="862"/>
      <c r="C140" s="580" t="s">
        <v>806</v>
      </c>
      <c r="D140" s="580"/>
      <c r="E140" s="844"/>
      <c r="F140" s="589"/>
      <c r="G140" s="869"/>
      <c r="H140" s="867"/>
    </row>
    <row r="141" spans="2:8" ht="30" customHeight="1">
      <c r="B141" s="847" t="s">
        <v>807</v>
      </c>
      <c r="C141" s="847"/>
      <c r="D141" s="847"/>
      <c r="E141" s="847"/>
      <c r="F141" s="847"/>
      <c r="G141" s="847"/>
      <c r="H141" s="847"/>
    </row>
    <row r="142" spans="2:8" ht="42.75">
      <c r="B142" s="579" t="s">
        <v>808</v>
      </c>
      <c r="C142" s="580" t="s">
        <v>809</v>
      </c>
      <c r="D142" s="580"/>
      <c r="E142" s="866" t="s">
        <v>810</v>
      </c>
      <c r="F142" s="600"/>
      <c r="G142" s="601"/>
      <c r="H142" s="583"/>
    </row>
    <row r="143" spans="2:8" ht="42.75">
      <c r="B143" s="579" t="s">
        <v>811</v>
      </c>
      <c r="C143" s="580" t="s">
        <v>812</v>
      </c>
      <c r="D143" s="580"/>
      <c r="E143" s="834"/>
      <c r="F143" s="561"/>
      <c r="G143" s="602"/>
      <c r="H143" s="561"/>
    </row>
    <row r="144" spans="2:8" ht="42.75">
      <c r="B144" s="579" t="s">
        <v>813</v>
      </c>
      <c r="C144" s="580" t="s">
        <v>814</v>
      </c>
      <c r="D144" s="580"/>
      <c r="E144" s="867"/>
      <c r="F144" s="584"/>
      <c r="G144" s="603"/>
      <c r="H144" s="587"/>
    </row>
    <row r="145" spans="2:8" ht="60" customHeight="1">
      <c r="B145" s="579" t="s">
        <v>815</v>
      </c>
      <c r="C145" s="580" t="s">
        <v>816</v>
      </c>
      <c r="D145" s="580"/>
      <c r="E145" s="845" t="s">
        <v>817</v>
      </c>
      <c r="F145" s="591"/>
      <c r="G145" s="868"/>
      <c r="H145" s="866"/>
    </row>
    <row r="146" spans="2:8" ht="69.599999999999994" customHeight="1">
      <c r="B146" s="579" t="s">
        <v>818</v>
      </c>
      <c r="C146" s="580" t="s">
        <v>819</v>
      </c>
      <c r="D146" s="580"/>
      <c r="E146" s="845"/>
      <c r="F146" s="589"/>
      <c r="G146" s="869"/>
      <c r="H146" s="867"/>
    </row>
    <row r="147" spans="2:8" ht="30" customHeight="1">
      <c r="B147" s="847" t="s">
        <v>820</v>
      </c>
      <c r="C147" s="847"/>
      <c r="D147" s="847"/>
      <c r="E147" s="847"/>
      <c r="F147" s="847"/>
      <c r="G147" s="847"/>
      <c r="H147" s="847"/>
    </row>
    <row r="148" spans="2:8" ht="98.85" customHeight="1">
      <c r="B148" s="861" t="s">
        <v>821</v>
      </c>
      <c r="C148" s="580" t="s">
        <v>822</v>
      </c>
      <c r="D148" s="580"/>
      <c r="E148" s="581" t="s">
        <v>823</v>
      </c>
      <c r="F148" s="604"/>
      <c r="G148" s="580"/>
      <c r="H148" s="580"/>
    </row>
    <row r="149" spans="2:8" ht="28.35" customHeight="1">
      <c r="B149" s="862"/>
      <c r="C149" s="580" t="s">
        <v>824</v>
      </c>
      <c r="D149" s="580"/>
      <c r="E149" s="581" t="s">
        <v>825</v>
      </c>
      <c r="F149" s="580"/>
      <c r="G149" s="603"/>
      <c r="H149" s="580"/>
    </row>
    <row r="150" spans="2:8" ht="30" customHeight="1">
      <c r="B150" s="847" t="s">
        <v>826</v>
      </c>
      <c r="C150" s="847"/>
      <c r="D150" s="847"/>
      <c r="E150" s="847"/>
      <c r="F150" s="847"/>
      <c r="G150" s="847"/>
      <c r="H150" s="847"/>
    </row>
    <row r="151" spans="2:8" ht="57" customHeight="1">
      <c r="B151" s="861" t="s">
        <v>827</v>
      </c>
      <c r="C151" s="580" t="s">
        <v>828</v>
      </c>
      <c r="D151" s="580"/>
      <c r="E151" s="850" t="s">
        <v>829</v>
      </c>
      <c r="F151" s="605"/>
      <c r="G151" s="866"/>
      <c r="H151" s="866"/>
    </row>
    <row r="152" spans="2:8" ht="78.75" customHeight="1">
      <c r="B152" s="862"/>
      <c r="C152" s="580" t="s">
        <v>830</v>
      </c>
      <c r="D152" s="580"/>
      <c r="E152" s="851"/>
      <c r="F152" s="606"/>
      <c r="G152" s="834"/>
      <c r="H152" s="834"/>
    </row>
    <row r="153" spans="2:8" ht="62.1" customHeight="1">
      <c r="B153" s="861" t="s">
        <v>831</v>
      </c>
      <c r="C153" s="580" t="s">
        <v>832</v>
      </c>
      <c r="D153" s="580"/>
      <c r="E153" s="851"/>
      <c r="F153" s="606"/>
      <c r="G153" s="834"/>
      <c r="H153" s="834"/>
    </row>
    <row r="154" spans="2:8" ht="81" customHeight="1">
      <c r="B154" s="862"/>
      <c r="C154" s="580" t="s">
        <v>833</v>
      </c>
      <c r="D154" s="580"/>
      <c r="E154" s="851"/>
      <c r="F154" s="606"/>
      <c r="G154" s="834"/>
      <c r="H154" s="834"/>
    </row>
    <row r="155" spans="2:8" ht="14.25">
      <c r="B155" s="579" t="s">
        <v>834</v>
      </c>
      <c r="C155" s="580" t="s">
        <v>835</v>
      </c>
      <c r="D155" s="580"/>
      <c r="E155" s="851"/>
      <c r="F155" s="606"/>
      <c r="G155" s="834"/>
      <c r="H155" s="834"/>
    </row>
    <row r="156" spans="2:8" ht="28.5">
      <c r="B156" s="579" t="s">
        <v>836</v>
      </c>
      <c r="C156" s="580" t="s">
        <v>837</v>
      </c>
      <c r="D156" s="580"/>
      <c r="E156" s="852"/>
      <c r="F156" s="607"/>
      <c r="G156" s="867"/>
      <c r="H156" s="867"/>
    </row>
    <row r="157" spans="2:8" ht="30" customHeight="1">
      <c r="B157" s="847" t="s">
        <v>838</v>
      </c>
      <c r="C157" s="847"/>
      <c r="D157" s="847"/>
      <c r="E157" s="847"/>
      <c r="F157" s="847"/>
      <c r="G157" s="847"/>
      <c r="H157" s="847"/>
    </row>
    <row r="158" spans="2:8" ht="73.349999999999994" customHeight="1">
      <c r="B158" s="579" t="s">
        <v>839</v>
      </c>
      <c r="C158" s="580" t="s">
        <v>840</v>
      </c>
      <c r="D158" s="580"/>
      <c r="E158" s="580" t="s">
        <v>841</v>
      </c>
      <c r="F158" s="580"/>
      <c r="G158" s="590"/>
      <c r="H158" s="580"/>
    </row>
    <row r="159" spans="2:8" ht="30" customHeight="1">
      <c r="B159" s="860" t="s">
        <v>842</v>
      </c>
      <c r="C159" s="860"/>
      <c r="D159" s="860"/>
      <c r="E159" s="860"/>
      <c r="F159" s="860"/>
      <c r="G159" s="860"/>
      <c r="H159" s="860"/>
    </row>
    <row r="160" spans="2:8" ht="30" customHeight="1">
      <c r="B160" s="847" t="s">
        <v>843</v>
      </c>
      <c r="C160" s="847"/>
      <c r="D160" s="847"/>
      <c r="E160" s="847"/>
      <c r="F160" s="847"/>
      <c r="G160" s="847"/>
      <c r="H160" s="847"/>
    </row>
    <row r="161" spans="2:10" ht="114">
      <c r="B161" s="861" t="s">
        <v>844</v>
      </c>
      <c r="C161" s="580" t="s">
        <v>845</v>
      </c>
      <c r="D161" s="580"/>
      <c r="E161" s="580" t="s">
        <v>846</v>
      </c>
      <c r="F161" s="583"/>
      <c r="G161" s="590"/>
      <c r="H161" s="580"/>
    </row>
    <row r="162" spans="2:10" ht="54" customHeight="1">
      <c r="B162" s="862"/>
      <c r="C162" s="580" t="s">
        <v>847</v>
      </c>
      <c r="D162" s="580"/>
      <c r="E162" s="863" t="s">
        <v>848</v>
      </c>
      <c r="F162" s="583"/>
      <c r="G162" s="864"/>
      <c r="H162" s="858"/>
    </row>
    <row r="163" spans="2:10" ht="28.5">
      <c r="B163" s="862"/>
      <c r="C163" s="580" t="s">
        <v>849</v>
      </c>
      <c r="D163" s="580"/>
      <c r="E163" s="861"/>
      <c r="F163" s="587"/>
      <c r="G163" s="865"/>
      <c r="H163" s="859"/>
    </row>
    <row r="164" spans="2:10" ht="30" customHeight="1">
      <c r="B164" s="847" t="s">
        <v>850</v>
      </c>
      <c r="C164" s="847"/>
      <c r="D164" s="847"/>
      <c r="E164" s="847"/>
      <c r="F164" s="847"/>
      <c r="G164" s="847"/>
      <c r="H164" s="847"/>
    </row>
    <row r="165" spans="2:10" ht="144.75" customHeight="1">
      <c r="B165" s="579" t="s">
        <v>851</v>
      </c>
      <c r="C165" s="580" t="s">
        <v>852</v>
      </c>
      <c r="D165" s="580"/>
      <c r="E165" s="581" t="s">
        <v>853</v>
      </c>
      <c r="F165" s="580"/>
      <c r="G165" s="580"/>
      <c r="H165" s="580"/>
    </row>
    <row r="166" spans="2:10" ht="122.25" customHeight="1">
      <c r="B166" s="579" t="s">
        <v>854</v>
      </c>
      <c r="C166" s="580" t="s">
        <v>855</v>
      </c>
      <c r="D166" s="580"/>
      <c r="E166" s="581" t="s">
        <v>856</v>
      </c>
      <c r="F166" s="580"/>
      <c r="G166" s="580"/>
      <c r="H166" s="580"/>
    </row>
    <row r="167" spans="2:10" ht="30" customHeight="1">
      <c r="B167" s="848" t="s">
        <v>857</v>
      </c>
      <c r="C167" s="848"/>
      <c r="D167" s="848"/>
      <c r="E167" s="848"/>
      <c r="F167" s="848"/>
      <c r="G167" s="848"/>
      <c r="H167" s="848"/>
    </row>
    <row r="168" spans="2:10" ht="30" customHeight="1">
      <c r="B168" s="847" t="s">
        <v>858</v>
      </c>
      <c r="C168" s="847"/>
      <c r="D168" s="847"/>
      <c r="E168" s="847"/>
      <c r="F168" s="847"/>
      <c r="G168" s="847"/>
      <c r="H168" s="847"/>
    </row>
    <row r="169" spans="2:10" ht="128.25">
      <c r="B169" s="579" t="s">
        <v>859</v>
      </c>
      <c r="C169" s="580" t="s">
        <v>860</v>
      </c>
      <c r="D169" s="579"/>
      <c r="E169" s="581" t="s">
        <v>861</v>
      </c>
      <c r="F169" s="579"/>
      <c r="G169" s="856" t="s">
        <v>862</v>
      </c>
      <c r="H169" s="856"/>
    </row>
    <row r="170" spans="2:10" ht="42.75">
      <c r="B170" s="580" t="s">
        <v>863</v>
      </c>
      <c r="C170" s="580" t="s">
        <v>864</v>
      </c>
      <c r="D170" s="580"/>
      <c r="E170" s="581" t="s">
        <v>865</v>
      </c>
      <c r="F170" s="580"/>
      <c r="G170" s="857"/>
      <c r="H170" s="857"/>
    </row>
    <row r="171" spans="2:10" ht="30" customHeight="1">
      <c r="B171" s="847" t="s">
        <v>866</v>
      </c>
      <c r="C171" s="847"/>
      <c r="D171" s="847"/>
      <c r="E171" s="847"/>
      <c r="F171" s="847"/>
      <c r="G171" s="847"/>
      <c r="H171" s="847"/>
    </row>
    <row r="172" spans="2:10" ht="14.25">
      <c r="B172" s="580" t="s">
        <v>867</v>
      </c>
      <c r="C172" s="580" t="s">
        <v>868</v>
      </c>
      <c r="D172" s="580"/>
      <c r="E172" s="581" t="s">
        <v>869</v>
      </c>
      <c r="F172" s="580"/>
      <c r="G172" s="858"/>
      <c r="H172" s="858"/>
    </row>
    <row r="173" spans="2:10" ht="28.5">
      <c r="B173" s="580" t="s">
        <v>870</v>
      </c>
      <c r="C173" s="580" t="s">
        <v>871</v>
      </c>
      <c r="D173" s="580"/>
      <c r="E173" s="581" t="s">
        <v>861</v>
      </c>
      <c r="F173" s="580"/>
      <c r="G173" s="859"/>
      <c r="H173" s="859"/>
    </row>
    <row r="174" spans="2:10" ht="28.5" customHeight="1">
      <c r="B174" s="849" t="s">
        <v>872</v>
      </c>
      <c r="C174" s="849"/>
      <c r="D174" s="849"/>
      <c r="E174" s="849"/>
      <c r="F174" s="849"/>
      <c r="G174" s="849"/>
      <c r="H174" s="849"/>
    </row>
    <row r="175" spans="2:10" ht="30" customHeight="1">
      <c r="B175" s="847" t="s">
        <v>873</v>
      </c>
      <c r="C175" s="847"/>
      <c r="D175" s="847"/>
      <c r="E175" s="847"/>
      <c r="F175" s="847"/>
      <c r="G175" s="847"/>
      <c r="H175" s="847"/>
    </row>
    <row r="176" spans="2:10" ht="409.5">
      <c r="B176" s="580"/>
      <c r="C176" s="580" t="s">
        <v>874</v>
      </c>
      <c r="D176" s="580"/>
      <c r="E176" s="580" t="s">
        <v>875</v>
      </c>
      <c r="F176" s="580"/>
      <c r="G176" s="580"/>
      <c r="H176" s="580"/>
      <c r="I176" s="582"/>
      <c r="J176" s="557"/>
    </row>
    <row r="177" spans="2:8" ht="30" customHeight="1">
      <c r="B177" s="846" t="s">
        <v>876</v>
      </c>
      <c r="C177" s="847"/>
      <c r="D177" s="847"/>
      <c r="E177" s="847"/>
      <c r="F177" s="847"/>
      <c r="G177" s="847"/>
      <c r="H177" s="847"/>
    </row>
    <row r="178" spans="2:8" ht="131.25" customHeight="1">
      <c r="B178" s="580" t="s">
        <v>877</v>
      </c>
      <c r="C178" s="580" t="s">
        <v>878</v>
      </c>
      <c r="D178" s="580"/>
      <c r="E178" s="855" t="s">
        <v>879</v>
      </c>
      <c r="F178" s="855"/>
      <c r="G178" s="580"/>
      <c r="H178" s="580"/>
    </row>
    <row r="179" spans="2:8" ht="75" customHeight="1">
      <c r="B179" s="580" t="s">
        <v>880</v>
      </c>
      <c r="C179" s="580" t="s">
        <v>881</v>
      </c>
      <c r="D179" s="580"/>
      <c r="E179" s="854" t="s">
        <v>882</v>
      </c>
      <c r="F179" s="854"/>
      <c r="G179" s="580"/>
      <c r="H179" s="580"/>
    </row>
    <row r="180" spans="2:8" ht="42.75" customHeight="1">
      <c r="B180" s="580" t="s">
        <v>883</v>
      </c>
      <c r="C180" s="580" t="s">
        <v>884</v>
      </c>
      <c r="D180" s="580"/>
      <c r="E180" s="855" t="s">
        <v>885</v>
      </c>
      <c r="F180" s="855"/>
      <c r="G180" s="580"/>
      <c r="H180" s="580"/>
    </row>
    <row r="181" spans="2:8" ht="30" customHeight="1">
      <c r="B181" s="580" t="s">
        <v>886</v>
      </c>
      <c r="C181" s="580" t="s">
        <v>887</v>
      </c>
      <c r="D181" s="580"/>
      <c r="E181" s="854" t="s">
        <v>888</v>
      </c>
      <c r="F181" s="854"/>
      <c r="G181" s="580"/>
      <c r="H181" s="580"/>
    </row>
    <row r="182" spans="2:8" ht="21.6" customHeight="1">
      <c r="B182" s="849" t="s">
        <v>889</v>
      </c>
      <c r="C182" s="849"/>
      <c r="D182" s="849"/>
      <c r="E182" s="849"/>
      <c r="F182" s="849"/>
      <c r="G182" s="849"/>
      <c r="H182" s="849"/>
    </row>
    <row r="183" spans="2:8" ht="30" customHeight="1">
      <c r="B183" s="853" t="s">
        <v>873</v>
      </c>
      <c r="C183" s="853"/>
      <c r="D183" s="853"/>
      <c r="E183" s="853"/>
      <c r="F183" s="853"/>
      <c r="G183" s="853"/>
      <c r="H183" s="853"/>
    </row>
    <row r="184" spans="2:8" ht="353.25" customHeight="1">
      <c r="B184" s="580"/>
      <c r="C184" s="580" t="s">
        <v>874</v>
      </c>
      <c r="D184" s="580"/>
      <c r="E184" s="581" t="s">
        <v>890</v>
      </c>
      <c r="F184" s="580"/>
      <c r="G184" s="590"/>
      <c r="H184" s="580"/>
    </row>
    <row r="185" spans="2:8" ht="20.100000000000001" customHeight="1">
      <c r="B185" s="849" t="s">
        <v>891</v>
      </c>
      <c r="C185" s="849"/>
      <c r="D185" s="849"/>
      <c r="E185" s="849"/>
      <c r="F185" s="849"/>
      <c r="G185" s="849"/>
      <c r="H185" s="849"/>
    </row>
    <row r="186" spans="2:8" ht="30" customHeight="1">
      <c r="B186" s="853" t="s">
        <v>873</v>
      </c>
      <c r="C186" s="853"/>
      <c r="D186" s="853"/>
      <c r="E186" s="853"/>
      <c r="F186" s="853"/>
      <c r="G186" s="853"/>
      <c r="H186" s="853"/>
    </row>
    <row r="187" spans="2:8" ht="409.5">
      <c r="B187" s="580"/>
      <c r="C187" s="580" t="s">
        <v>874</v>
      </c>
      <c r="D187" s="580"/>
      <c r="E187" s="581" t="s">
        <v>892</v>
      </c>
      <c r="F187" s="580"/>
      <c r="G187" s="590"/>
      <c r="H187" s="580"/>
    </row>
    <row r="188" spans="2:8" ht="21" customHeight="1">
      <c r="B188" s="849" t="s">
        <v>524</v>
      </c>
      <c r="C188" s="849"/>
      <c r="D188" s="849"/>
      <c r="E188" s="849"/>
      <c r="F188" s="849"/>
      <c r="G188" s="849"/>
      <c r="H188" s="849"/>
    </row>
    <row r="189" spans="2:8" ht="30" customHeight="1">
      <c r="B189" s="853" t="s">
        <v>873</v>
      </c>
      <c r="C189" s="853"/>
      <c r="D189" s="853"/>
      <c r="E189" s="853"/>
      <c r="F189" s="853"/>
      <c r="G189" s="853"/>
      <c r="H189" s="853"/>
    </row>
    <row r="190" spans="2:8" ht="409.5">
      <c r="B190" s="580"/>
      <c r="C190" s="580" t="s">
        <v>874</v>
      </c>
      <c r="D190" s="580"/>
      <c r="E190" s="581" t="s">
        <v>893</v>
      </c>
      <c r="F190" s="580"/>
      <c r="G190" s="580"/>
      <c r="H190" s="580"/>
    </row>
    <row r="191" spans="2:8" ht="30" customHeight="1">
      <c r="B191" s="846" t="s">
        <v>894</v>
      </c>
      <c r="C191" s="847"/>
      <c r="D191" s="847"/>
      <c r="E191" s="847"/>
      <c r="F191" s="847"/>
      <c r="G191" s="847"/>
      <c r="H191" s="847"/>
    </row>
    <row r="192" spans="2:8" ht="51" customHeight="1">
      <c r="B192" s="580" t="s">
        <v>895</v>
      </c>
      <c r="C192" s="580" t="s">
        <v>896</v>
      </c>
      <c r="D192" s="580"/>
      <c r="E192" s="854" t="s">
        <v>897</v>
      </c>
      <c r="F192" s="854"/>
      <c r="G192" s="580" t="s">
        <v>898</v>
      </c>
      <c r="H192" s="580" t="s">
        <v>899</v>
      </c>
    </row>
    <row r="193" spans="2:10" ht="14.25">
      <c r="B193" s="849" t="s">
        <v>900</v>
      </c>
      <c r="C193" s="849"/>
      <c r="D193" s="849"/>
      <c r="E193" s="849"/>
      <c r="F193" s="849"/>
      <c r="G193" s="849"/>
      <c r="H193" s="849"/>
    </row>
    <row r="194" spans="2:10" ht="30" customHeight="1">
      <c r="B194" s="847" t="s">
        <v>873</v>
      </c>
      <c r="C194" s="847"/>
      <c r="D194" s="847"/>
      <c r="E194" s="847"/>
      <c r="F194" s="847"/>
      <c r="G194" s="847"/>
      <c r="H194" s="847"/>
    </row>
    <row r="195" spans="2:10" ht="373.5" customHeight="1">
      <c r="B195" s="580"/>
      <c r="C195" s="580" t="s">
        <v>874</v>
      </c>
      <c r="D195" s="580"/>
      <c r="E195" s="580" t="s">
        <v>901</v>
      </c>
      <c r="F195" s="580"/>
      <c r="G195" s="590"/>
      <c r="H195" s="580"/>
    </row>
    <row r="196" spans="2:10" ht="30" customHeight="1">
      <c r="B196" s="846" t="s">
        <v>902</v>
      </c>
      <c r="C196" s="847"/>
      <c r="D196" s="847"/>
      <c r="E196" s="847"/>
      <c r="F196" s="847"/>
      <c r="G196" s="847"/>
      <c r="H196" s="847"/>
    </row>
    <row r="197" spans="2:10" ht="45" customHeight="1">
      <c r="B197" s="580" t="s">
        <v>903</v>
      </c>
      <c r="C197" s="580" t="s">
        <v>904</v>
      </c>
      <c r="D197" s="580"/>
      <c r="E197" s="580" t="s">
        <v>905</v>
      </c>
      <c r="F197" s="580"/>
      <c r="G197" s="590"/>
      <c r="H197" s="580"/>
    </row>
    <row r="198" spans="2:10" ht="38.25" customHeight="1">
      <c r="B198" s="580" t="s">
        <v>906</v>
      </c>
      <c r="C198" s="580" t="s">
        <v>907</v>
      </c>
      <c r="D198" s="580"/>
      <c r="E198" s="580" t="s">
        <v>908</v>
      </c>
      <c r="F198" s="580"/>
      <c r="G198" s="581" t="s">
        <v>906</v>
      </c>
      <c r="H198" s="581"/>
      <c r="I198" s="582"/>
      <c r="J198" s="557"/>
    </row>
    <row r="199" spans="2:10" ht="46.5" customHeight="1">
      <c r="B199" s="580" t="s">
        <v>909</v>
      </c>
      <c r="C199" s="580" t="s">
        <v>910</v>
      </c>
      <c r="D199" s="580"/>
      <c r="E199" s="580" t="s">
        <v>908</v>
      </c>
      <c r="F199" s="580"/>
      <c r="G199" s="581" t="s">
        <v>909</v>
      </c>
      <c r="H199" s="581"/>
      <c r="I199" s="577"/>
      <c r="J199" s="557"/>
    </row>
    <row r="200" spans="2:10" ht="17.45" customHeight="1">
      <c r="B200" s="849" t="s">
        <v>911</v>
      </c>
      <c r="C200" s="849"/>
      <c r="D200" s="849"/>
      <c r="E200" s="849"/>
      <c r="F200" s="849"/>
      <c r="G200" s="849"/>
      <c r="H200" s="849"/>
    </row>
    <row r="201" spans="2:10" ht="30" customHeight="1">
      <c r="B201" s="847" t="s">
        <v>873</v>
      </c>
      <c r="C201" s="847"/>
      <c r="D201" s="847"/>
      <c r="E201" s="847"/>
      <c r="F201" s="847"/>
      <c r="G201" s="847"/>
      <c r="H201" s="847"/>
    </row>
    <row r="202" spans="2:10" ht="409.5">
      <c r="B202" s="580"/>
      <c r="C202" s="580" t="s">
        <v>874</v>
      </c>
      <c r="D202" s="580"/>
      <c r="E202" s="581" t="s">
        <v>912</v>
      </c>
      <c r="F202" s="580"/>
      <c r="G202" s="590"/>
      <c r="H202" s="580"/>
    </row>
    <row r="203" spans="2:10" ht="30" customHeight="1">
      <c r="B203" s="846" t="s">
        <v>913</v>
      </c>
      <c r="C203" s="847"/>
      <c r="D203" s="847"/>
      <c r="E203" s="847"/>
      <c r="F203" s="847"/>
      <c r="G203" s="847"/>
      <c r="H203" s="847"/>
    </row>
    <row r="204" spans="2:10" ht="14.25">
      <c r="B204" s="580" t="s">
        <v>914</v>
      </c>
      <c r="C204" s="580" t="s">
        <v>915</v>
      </c>
      <c r="D204" s="580"/>
      <c r="E204" s="580" t="s">
        <v>916</v>
      </c>
      <c r="F204" s="580"/>
      <c r="G204" s="590"/>
      <c r="H204" s="580"/>
    </row>
    <row r="205" spans="2:10" ht="41.25" customHeight="1">
      <c r="B205" s="580" t="s">
        <v>917</v>
      </c>
      <c r="C205" s="580" t="s">
        <v>918</v>
      </c>
      <c r="D205" s="580"/>
      <c r="E205" s="580" t="s">
        <v>916</v>
      </c>
      <c r="F205" s="580"/>
      <c r="G205" s="590"/>
      <c r="H205" s="580"/>
    </row>
    <row r="206" spans="2:10" ht="37.5" customHeight="1">
      <c r="B206" s="580" t="s">
        <v>919</v>
      </c>
      <c r="C206" s="580" t="s">
        <v>920</v>
      </c>
      <c r="D206" s="580"/>
      <c r="E206" s="580"/>
      <c r="F206" s="580"/>
      <c r="G206" s="556" t="s">
        <v>919</v>
      </c>
      <c r="H206" s="581" t="s">
        <v>921</v>
      </c>
      <c r="I206" s="577"/>
      <c r="J206" s="557"/>
    </row>
    <row r="207" spans="2:10" ht="30" customHeight="1">
      <c r="B207" s="846" t="s">
        <v>922</v>
      </c>
      <c r="C207" s="847"/>
      <c r="D207" s="847"/>
      <c r="E207" s="847"/>
      <c r="F207" s="847"/>
      <c r="G207" s="847"/>
      <c r="H207" s="847"/>
    </row>
    <row r="208" spans="2:10" ht="73.5" customHeight="1">
      <c r="B208" s="580" t="s">
        <v>923</v>
      </c>
      <c r="C208" s="580" t="s">
        <v>924</v>
      </c>
      <c r="D208" s="580"/>
      <c r="E208" s="580"/>
      <c r="F208" s="580"/>
      <c r="G208" s="556" t="s">
        <v>923</v>
      </c>
      <c r="H208" s="581" t="s">
        <v>921</v>
      </c>
      <c r="I208" s="582"/>
      <c r="J208" s="608"/>
    </row>
    <row r="209" spans="2:10" ht="30" customHeight="1">
      <c r="B209" s="846" t="s">
        <v>925</v>
      </c>
      <c r="C209" s="847"/>
      <c r="D209" s="847"/>
      <c r="E209" s="847"/>
      <c r="F209" s="847"/>
      <c r="G209" s="847"/>
      <c r="H209" s="847"/>
    </row>
    <row r="210" spans="2:10" ht="71.25" customHeight="1">
      <c r="B210" s="580" t="s">
        <v>926</v>
      </c>
      <c r="C210" s="580" t="s">
        <v>927</v>
      </c>
      <c r="D210" s="580"/>
      <c r="E210" s="581" t="s">
        <v>928</v>
      </c>
      <c r="F210" s="580"/>
      <c r="G210" s="580"/>
      <c r="H210" s="580"/>
    </row>
    <row r="211" spans="2:10" ht="14.25">
      <c r="B211" s="580" t="s">
        <v>929</v>
      </c>
      <c r="C211" s="580" t="s">
        <v>930</v>
      </c>
      <c r="D211" s="580"/>
      <c r="E211" s="850" t="s">
        <v>931</v>
      </c>
      <c r="F211" s="583"/>
      <c r="G211" s="583"/>
      <c r="H211" s="583"/>
    </row>
    <row r="212" spans="2:10" ht="28.5">
      <c r="B212" s="580" t="s">
        <v>932</v>
      </c>
      <c r="C212" s="580" t="s">
        <v>933</v>
      </c>
      <c r="D212" s="580"/>
      <c r="E212" s="851"/>
      <c r="F212" s="561"/>
      <c r="G212" s="561"/>
      <c r="H212" s="561"/>
    </row>
    <row r="213" spans="2:10" ht="14.25">
      <c r="B213" s="580" t="s">
        <v>934</v>
      </c>
      <c r="C213" s="580" t="s">
        <v>935</v>
      </c>
      <c r="D213" s="580"/>
      <c r="E213" s="852"/>
      <c r="F213" s="587"/>
      <c r="G213" s="587"/>
      <c r="H213" s="587"/>
    </row>
    <row r="214" spans="2:10" ht="30" customHeight="1">
      <c r="B214" s="846" t="s">
        <v>936</v>
      </c>
      <c r="C214" s="847"/>
      <c r="D214" s="847"/>
      <c r="E214" s="847"/>
      <c r="F214" s="847"/>
      <c r="G214" s="847"/>
      <c r="H214" s="847"/>
    </row>
    <row r="215" spans="2:10" ht="89.1" customHeight="1">
      <c r="B215" s="580" t="s">
        <v>937</v>
      </c>
      <c r="C215" s="580" t="s">
        <v>938</v>
      </c>
      <c r="D215" s="580"/>
      <c r="E215" s="580" t="s">
        <v>1495</v>
      </c>
      <c r="F215" s="580"/>
      <c r="G215" s="556" t="s">
        <v>937</v>
      </c>
      <c r="H215" s="581"/>
      <c r="I215" s="582"/>
      <c r="J215" s="557"/>
    </row>
    <row r="216" spans="2:10" ht="30" customHeight="1">
      <c r="B216" s="846" t="s">
        <v>939</v>
      </c>
      <c r="C216" s="847"/>
      <c r="D216" s="847"/>
      <c r="E216" s="847"/>
      <c r="F216" s="847"/>
      <c r="G216" s="847"/>
      <c r="H216" s="847"/>
    </row>
    <row r="217" spans="2:10" ht="28.5">
      <c r="B217" s="580" t="s">
        <v>940</v>
      </c>
      <c r="C217" s="580" t="s">
        <v>941</v>
      </c>
      <c r="D217" s="580"/>
      <c r="E217" s="581" t="s">
        <v>942</v>
      </c>
      <c r="F217" s="580"/>
      <c r="G217" s="590"/>
      <c r="H217" s="580"/>
    </row>
    <row r="218" spans="2:10" ht="30" customHeight="1">
      <c r="B218" s="848" t="s">
        <v>943</v>
      </c>
      <c r="C218" s="848"/>
      <c r="D218" s="848"/>
      <c r="E218" s="848"/>
      <c r="F218" s="848"/>
      <c r="G218" s="848"/>
      <c r="H218" s="848"/>
    </row>
    <row r="219" spans="2:10" ht="30" customHeight="1">
      <c r="B219" s="846" t="s">
        <v>944</v>
      </c>
      <c r="C219" s="846"/>
      <c r="D219" s="609"/>
      <c r="E219" s="846" t="s">
        <v>945</v>
      </c>
      <c r="F219" s="846"/>
      <c r="G219" s="609"/>
      <c r="H219" s="609"/>
    </row>
    <row r="220" spans="2:10" ht="28.5">
      <c r="B220" s="844" t="s">
        <v>946</v>
      </c>
      <c r="C220" s="844"/>
      <c r="D220" s="580"/>
      <c r="E220" s="581" t="s">
        <v>947</v>
      </c>
      <c r="F220" s="581"/>
      <c r="G220" s="590"/>
      <c r="H220" s="580"/>
    </row>
    <row r="221" spans="2:10" ht="35.85" customHeight="1">
      <c r="B221" s="844" t="s">
        <v>948</v>
      </c>
      <c r="C221" s="844"/>
      <c r="D221" s="580"/>
      <c r="E221" s="845" t="s">
        <v>949</v>
      </c>
      <c r="F221" s="845"/>
      <c r="G221" s="590"/>
      <c r="H221" s="580"/>
    </row>
    <row r="222" spans="2:10" ht="42.75">
      <c r="B222" s="844" t="s">
        <v>950</v>
      </c>
      <c r="C222" s="844"/>
      <c r="D222" s="580"/>
      <c r="E222" s="581" t="s">
        <v>951</v>
      </c>
      <c r="F222" s="581"/>
      <c r="G222" s="590"/>
      <c r="H222" s="580"/>
    </row>
    <row r="223" spans="2:10" ht="17.850000000000001" customHeight="1">
      <c r="B223" s="844" t="s">
        <v>952</v>
      </c>
      <c r="C223" s="844"/>
      <c r="D223" s="580"/>
      <c r="E223" s="845" t="s">
        <v>949</v>
      </c>
      <c r="F223" s="845"/>
      <c r="G223" s="590"/>
      <c r="H223" s="580"/>
    </row>
    <row r="224" spans="2:10" ht="42.75">
      <c r="B224" s="844" t="s">
        <v>953</v>
      </c>
      <c r="C224" s="844"/>
      <c r="D224" s="580"/>
      <c r="E224" s="581" t="s">
        <v>954</v>
      </c>
      <c r="F224" s="581"/>
      <c r="G224" s="590"/>
      <c r="H224" s="580"/>
    </row>
    <row r="225" spans="2:8" ht="42.75">
      <c r="B225" s="844" t="s">
        <v>955</v>
      </c>
      <c r="C225" s="844"/>
      <c r="D225" s="580"/>
      <c r="E225" s="581" t="s">
        <v>954</v>
      </c>
      <c r="F225" s="581"/>
      <c r="G225" s="590"/>
      <c r="H225" s="580"/>
    </row>
    <row r="226" spans="2:8" ht="42.75">
      <c r="B226" s="844" t="s">
        <v>956</v>
      </c>
      <c r="C226" s="844"/>
      <c r="D226" s="580"/>
      <c r="E226" s="581" t="s">
        <v>954</v>
      </c>
      <c r="F226" s="581"/>
      <c r="G226" s="590"/>
      <c r="H226" s="580"/>
    </row>
    <row r="227" spans="2:8" ht="42.75">
      <c r="B227" s="844" t="s">
        <v>957</v>
      </c>
      <c r="C227" s="844"/>
      <c r="D227" s="580"/>
      <c r="E227" s="581" t="s">
        <v>954</v>
      </c>
      <c r="F227" s="581"/>
      <c r="G227" s="590"/>
      <c r="H227" s="580"/>
    </row>
    <row r="228" spans="2:8" ht="40.35" customHeight="1">
      <c r="B228" s="576" t="s">
        <v>958</v>
      </c>
      <c r="C228" s="576"/>
      <c r="D228" s="580"/>
      <c r="E228" s="581" t="s">
        <v>959</v>
      </c>
      <c r="F228" s="581"/>
      <c r="G228" s="590"/>
      <c r="H228" s="580"/>
    </row>
    <row r="229" spans="2:8" ht="42.75">
      <c r="B229" s="844" t="s">
        <v>960</v>
      </c>
      <c r="C229" s="844"/>
      <c r="D229" s="580"/>
      <c r="E229" s="581" t="s">
        <v>961</v>
      </c>
      <c r="F229" s="581"/>
      <c r="G229" s="590"/>
      <c r="H229" s="580"/>
    </row>
    <row r="230" spans="2:8" ht="42.75">
      <c r="B230" s="844" t="s">
        <v>962</v>
      </c>
      <c r="C230" s="844"/>
      <c r="D230" s="580"/>
      <c r="E230" s="581" t="s">
        <v>963</v>
      </c>
      <c r="F230" s="581"/>
      <c r="G230" s="590"/>
      <c r="H230" s="580"/>
    </row>
    <row r="231" spans="2:8" ht="36" customHeight="1">
      <c r="B231" s="845" t="s">
        <v>964</v>
      </c>
      <c r="C231" s="845"/>
      <c r="D231" s="580"/>
      <c r="E231" s="581" t="s">
        <v>965</v>
      </c>
      <c r="F231" s="581"/>
      <c r="G231" s="590"/>
      <c r="H231" s="580"/>
    </row>
    <row r="232" spans="2:8" ht="42.75">
      <c r="B232" s="844" t="s">
        <v>966</v>
      </c>
      <c r="C232" s="844"/>
      <c r="D232" s="580"/>
      <c r="E232" s="581" t="s">
        <v>967</v>
      </c>
      <c r="F232" s="581"/>
      <c r="G232" s="590"/>
      <c r="H232" s="580"/>
    </row>
    <row r="233" spans="2:8" ht="42.75">
      <c r="B233" s="844" t="s">
        <v>968</v>
      </c>
      <c r="C233" s="844"/>
      <c r="D233" s="580"/>
      <c r="E233" s="581" t="s">
        <v>967</v>
      </c>
      <c r="F233" s="581"/>
      <c r="G233" s="590"/>
      <c r="H233" s="580"/>
    </row>
    <row r="234" spans="2:8" ht="42.75">
      <c r="B234" s="844" t="s">
        <v>969</v>
      </c>
      <c r="C234" s="844"/>
      <c r="D234" s="580"/>
      <c r="E234" s="581" t="s">
        <v>970</v>
      </c>
      <c r="F234" s="581"/>
      <c r="G234" s="590"/>
      <c r="H234" s="580"/>
    </row>
    <row r="235" spans="2:8" ht="28.5">
      <c r="B235" s="845" t="s">
        <v>971</v>
      </c>
      <c r="C235" s="845"/>
      <c r="D235" s="580"/>
      <c r="E235" s="581" t="s">
        <v>972</v>
      </c>
      <c r="F235" s="581"/>
      <c r="G235" s="590"/>
      <c r="H235" s="580"/>
    </row>
    <row r="236" spans="2:8" ht="28.5">
      <c r="B236" s="844" t="s">
        <v>973</v>
      </c>
      <c r="C236" s="844"/>
      <c r="D236" s="580"/>
      <c r="E236" s="581" t="s">
        <v>974</v>
      </c>
      <c r="F236" s="581"/>
      <c r="G236" s="590"/>
      <c r="H236" s="580"/>
    </row>
    <row r="237" spans="2:8" ht="28.5">
      <c r="B237" s="844" t="s">
        <v>975</v>
      </c>
      <c r="C237" s="844"/>
      <c r="D237" s="580"/>
      <c r="E237" s="581" t="s">
        <v>974</v>
      </c>
      <c r="F237" s="581"/>
      <c r="G237" s="590"/>
      <c r="H237" s="580"/>
    </row>
    <row r="238" spans="2:8" ht="17.850000000000001" customHeight="1">
      <c r="B238" s="844" t="s">
        <v>976</v>
      </c>
      <c r="C238" s="844"/>
      <c r="D238" s="580"/>
      <c r="E238" s="845" t="s">
        <v>949</v>
      </c>
      <c r="F238" s="845"/>
      <c r="G238" s="590"/>
      <c r="H238" s="580"/>
    </row>
    <row r="239" spans="2:8" ht="28.5">
      <c r="B239" s="844" t="s">
        <v>977</v>
      </c>
      <c r="C239" s="844"/>
      <c r="D239" s="580"/>
      <c r="E239" s="581" t="s">
        <v>974</v>
      </c>
      <c r="F239" s="581"/>
      <c r="G239" s="590"/>
      <c r="H239" s="580"/>
    </row>
    <row r="240" spans="2:8" ht="42.75">
      <c r="B240" s="844" t="s">
        <v>978</v>
      </c>
      <c r="C240" s="844"/>
      <c r="D240" s="580"/>
      <c r="E240" s="581" t="s">
        <v>979</v>
      </c>
      <c r="F240" s="581"/>
      <c r="G240" s="590"/>
      <c r="H240" s="580"/>
    </row>
    <row r="241" spans="2:8" ht="42.75">
      <c r="B241" s="844" t="s">
        <v>980</v>
      </c>
      <c r="C241" s="844"/>
      <c r="D241" s="580"/>
      <c r="E241" s="581" t="s">
        <v>961</v>
      </c>
      <c r="F241" s="581"/>
      <c r="G241" s="590"/>
      <c r="H241" s="580"/>
    </row>
    <row r="242" spans="2:8" ht="42.75">
      <c r="B242" s="844" t="s">
        <v>981</v>
      </c>
      <c r="C242" s="844"/>
      <c r="D242" s="580"/>
      <c r="E242" s="581" t="s">
        <v>982</v>
      </c>
      <c r="F242" s="581"/>
      <c r="G242" s="590"/>
      <c r="H242" s="580"/>
    </row>
  </sheetData>
  <sheetProtection algorithmName="SHA-512" hashValue="u/vPh2d0CDSAXlZOjyfn8sYC5QxT4ICMmdwL9w6K+7atsy/jsyOoOOI55MmqzARBE9b9NpwLUDu2oGi/XG9IUw==" saltValue="6K0Fpr+D/l5b9QbsqPQVIg==" spinCount="100000" sheet="1" objects="1" scenarios="1"/>
  <mergeCells count="179">
    <mergeCell ref="G10:H13"/>
    <mergeCell ref="B14:H14"/>
    <mergeCell ref="G15:H19"/>
    <mergeCell ref="E16:E19"/>
    <mergeCell ref="B17:B19"/>
    <mergeCell ref="B20:H20"/>
    <mergeCell ref="A1:E1"/>
    <mergeCell ref="B3:C3"/>
    <mergeCell ref="B6:F6"/>
    <mergeCell ref="G7:H7"/>
    <mergeCell ref="B8:F8"/>
    <mergeCell ref="B9:H9"/>
    <mergeCell ref="E29:E32"/>
    <mergeCell ref="G29:H32"/>
    <mergeCell ref="B30:B32"/>
    <mergeCell ref="B33:H33"/>
    <mergeCell ref="B34:H34"/>
    <mergeCell ref="B36:B38"/>
    <mergeCell ref="G21:H24"/>
    <mergeCell ref="B25:H25"/>
    <mergeCell ref="B26:B27"/>
    <mergeCell ref="E26:E27"/>
    <mergeCell ref="G26:H27"/>
    <mergeCell ref="B28:H28"/>
    <mergeCell ref="B48:B49"/>
    <mergeCell ref="B52:H52"/>
    <mergeCell ref="B53:B54"/>
    <mergeCell ref="E53:E54"/>
    <mergeCell ref="G53:G54"/>
    <mergeCell ref="H53:H54"/>
    <mergeCell ref="B41:H41"/>
    <mergeCell ref="E42:E47"/>
    <mergeCell ref="G42:G47"/>
    <mergeCell ref="H42:H47"/>
    <mergeCell ref="B43:B47"/>
    <mergeCell ref="B62:B69"/>
    <mergeCell ref="E62:E69"/>
    <mergeCell ref="G62:G69"/>
    <mergeCell ref="H62:H69"/>
    <mergeCell ref="B70:H70"/>
    <mergeCell ref="B55:B56"/>
    <mergeCell ref="B58:H58"/>
    <mergeCell ref="B59:H59"/>
    <mergeCell ref="E60:E61"/>
    <mergeCell ref="G60:G61"/>
    <mergeCell ref="H60:H61"/>
    <mergeCell ref="B79:H79"/>
    <mergeCell ref="B81:B82"/>
    <mergeCell ref="E81:E82"/>
    <mergeCell ref="F81:F82"/>
    <mergeCell ref="G81:G82"/>
    <mergeCell ref="H81:H82"/>
    <mergeCell ref="E71:E75"/>
    <mergeCell ref="G71:G75"/>
    <mergeCell ref="H71:H75"/>
    <mergeCell ref="B72:B75"/>
    <mergeCell ref="B76:H76"/>
    <mergeCell ref="B84:H84"/>
    <mergeCell ref="B85:B86"/>
    <mergeCell ref="B88:H88"/>
    <mergeCell ref="B91:H91"/>
    <mergeCell ref="E92:E96"/>
    <mergeCell ref="B93:B96"/>
    <mergeCell ref="F93:F96"/>
    <mergeCell ref="G93:G96"/>
    <mergeCell ref="H93:H96"/>
    <mergeCell ref="B106:H106"/>
    <mergeCell ref="B107:B111"/>
    <mergeCell ref="E107:E112"/>
    <mergeCell ref="G107:G112"/>
    <mergeCell ref="H107:H112"/>
    <mergeCell ref="B97:H97"/>
    <mergeCell ref="B100:H100"/>
    <mergeCell ref="B102:H102"/>
    <mergeCell ref="E103:E105"/>
    <mergeCell ref="G103:G105"/>
    <mergeCell ref="H103:H105"/>
    <mergeCell ref="B122:H122"/>
    <mergeCell ref="B123:H123"/>
    <mergeCell ref="B125:H125"/>
    <mergeCell ref="B126:B129"/>
    <mergeCell ref="B130:B131"/>
    <mergeCell ref="E130:E131"/>
    <mergeCell ref="H130:H131"/>
    <mergeCell ref="G130:G131"/>
    <mergeCell ref="B113:H113"/>
    <mergeCell ref="B114:B116"/>
    <mergeCell ref="B118:H118"/>
    <mergeCell ref="E119:E121"/>
    <mergeCell ref="G119:G121"/>
    <mergeCell ref="H119:H121"/>
    <mergeCell ref="B141:H141"/>
    <mergeCell ref="E142:E144"/>
    <mergeCell ref="E145:E146"/>
    <mergeCell ref="G145:G146"/>
    <mergeCell ref="H145:H146"/>
    <mergeCell ref="E133:E135"/>
    <mergeCell ref="G133:G135"/>
    <mergeCell ref="H133:H135"/>
    <mergeCell ref="B136:H136"/>
    <mergeCell ref="B137:B140"/>
    <mergeCell ref="E137:E140"/>
    <mergeCell ref="G137:G140"/>
    <mergeCell ref="H137:H140"/>
    <mergeCell ref="B157:H157"/>
    <mergeCell ref="B159:H159"/>
    <mergeCell ref="B160:H160"/>
    <mergeCell ref="B161:B163"/>
    <mergeCell ref="E162:E163"/>
    <mergeCell ref="G162:G163"/>
    <mergeCell ref="H162:H163"/>
    <mergeCell ref="B147:H147"/>
    <mergeCell ref="B148:B149"/>
    <mergeCell ref="B150:H150"/>
    <mergeCell ref="B151:B152"/>
    <mergeCell ref="E151:E156"/>
    <mergeCell ref="G151:G156"/>
    <mergeCell ref="H151:H156"/>
    <mergeCell ref="B153:B154"/>
    <mergeCell ref="B174:H174"/>
    <mergeCell ref="B175:H175"/>
    <mergeCell ref="B177:H177"/>
    <mergeCell ref="E178:F178"/>
    <mergeCell ref="E179:F179"/>
    <mergeCell ref="E180:F180"/>
    <mergeCell ref="B164:H164"/>
    <mergeCell ref="B167:H167"/>
    <mergeCell ref="B168:H168"/>
    <mergeCell ref="G169:H170"/>
    <mergeCell ref="B171:H171"/>
    <mergeCell ref="G172:H173"/>
    <mergeCell ref="B189:H189"/>
    <mergeCell ref="B191:H191"/>
    <mergeCell ref="E192:F192"/>
    <mergeCell ref="B193:H193"/>
    <mergeCell ref="B194:H194"/>
    <mergeCell ref="B196:H196"/>
    <mergeCell ref="E181:F181"/>
    <mergeCell ref="B182:H182"/>
    <mergeCell ref="B183:H183"/>
    <mergeCell ref="B185:H185"/>
    <mergeCell ref="B186:H186"/>
    <mergeCell ref="B188:H188"/>
    <mergeCell ref="B214:H214"/>
    <mergeCell ref="B216:H216"/>
    <mergeCell ref="B218:H218"/>
    <mergeCell ref="B219:C219"/>
    <mergeCell ref="E219:F219"/>
    <mergeCell ref="B220:C220"/>
    <mergeCell ref="B200:H200"/>
    <mergeCell ref="B201:H201"/>
    <mergeCell ref="B203:H203"/>
    <mergeCell ref="B207:H207"/>
    <mergeCell ref="B209:H209"/>
    <mergeCell ref="E211:E213"/>
    <mergeCell ref="B225:C225"/>
    <mergeCell ref="B226:C226"/>
    <mergeCell ref="B227:C227"/>
    <mergeCell ref="B229:C229"/>
    <mergeCell ref="B230:C230"/>
    <mergeCell ref="B231:C231"/>
    <mergeCell ref="B221:C221"/>
    <mergeCell ref="E221:F221"/>
    <mergeCell ref="B222:C222"/>
    <mergeCell ref="B223:C223"/>
    <mergeCell ref="E223:F223"/>
    <mergeCell ref="B224:C224"/>
    <mergeCell ref="B238:C238"/>
    <mergeCell ref="E238:F238"/>
    <mergeCell ref="B239:C239"/>
    <mergeCell ref="B240:C240"/>
    <mergeCell ref="B241:C241"/>
    <mergeCell ref="B242:C242"/>
    <mergeCell ref="B232:C232"/>
    <mergeCell ref="B233:C233"/>
    <mergeCell ref="B234:C234"/>
    <mergeCell ref="B235:C235"/>
    <mergeCell ref="B236:C236"/>
    <mergeCell ref="B237:C237"/>
  </mergeCells>
  <hyperlinks>
    <hyperlink ref="E117" r:id="rId1" display="https://yourir.info/resources/4d216b570d08af30/announcements/anz.asx/3A633821/ANZ_2023_Annual_General_Meeting_Results.pdf" xr:uid="{8BD9F710-381F-459E-A084-B733D1213DD1}"/>
  </hyperlinks>
  <pageMargins left="0.7" right="0.7" top="0.75" bottom="0.75" header="0.3" footer="0.3"/>
  <pageSetup paperSize="9" orientation="portrait" r:id="rId2"/>
  <ignoredErrors>
    <ignoredError sqref="G119" twoDigitTextYear="1"/>
  </ignoredError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2A297-EE3E-40D7-8C24-C1FE870E3A0A}">
  <sheetPr>
    <tabColor rgb="FF3798FF"/>
  </sheetPr>
  <dimension ref="A1:E73"/>
  <sheetViews>
    <sheetView showGridLines="0" zoomScaleNormal="100" workbookViewId="0">
      <selection activeCell="A2" sqref="A2"/>
    </sheetView>
  </sheetViews>
  <sheetFormatPr defaultColWidth="9" defaultRowHeight="12.75"/>
  <cols>
    <col min="1" max="1" width="5" style="611" customWidth="1"/>
    <col min="2" max="2" width="16.125" style="610" customWidth="1"/>
    <col min="3" max="3" width="113.5" style="612" customWidth="1"/>
    <col min="4" max="4" width="48.625" style="610" customWidth="1"/>
    <col min="5" max="16384" width="9" style="610"/>
  </cols>
  <sheetData>
    <row r="1" spans="1:5" ht="93.95" customHeight="1">
      <c r="A1" s="885" t="s">
        <v>0</v>
      </c>
      <c r="B1" s="885"/>
      <c r="C1" s="885"/>
      <c r="D1" s="885"/>
      <c r="E1" s="885"/>
    </row>
    <row r="2" spans="1:5" ht="30" customHeight="1"/>
    <row r="3" spans="1:5" s="614" customFormat="1" ht="30" customHeight="1">
      <c r="A3" s="613"/>
      <c r="B3" s="900" t="s">
        <v>983</v>
      </c>
      <c r="C3" s="900"/>
      <c r="D3" s="900"/>
    </row>
    <row r="4" spans="1:5" ht="15">
      <c r="B4" s="615"/>
      <c r="C4" s="616"/>
      <c r="D4" s="615"/>
    </row>
    <row r="5" spans="1:5" ht="54.95" customHeight="1" thickBot="1">
      <c r="B5" s="617" t="s">
        <v>984</v>
      </c>
      <c r="C5" s="617" t="s">
        <v>985</v>
      </c>
      <c r="D5" s="617" t="s">
        <v>986</v>
      </c>
    </row>
    <row r="6" spans="1:5" ht="30" customHeight="1">
      <c r="B6" s="901" t="s">
        <v>987</v>
      </c>
      <c r="C6" s="901"/>
      <c r="D6" s="901"/>
    </row>
    <row r="7" spans="1:5" ht="15.95" customHeight="1">
      <c r="B7" s="902" t="s">
        <v>988</v>
      </c>
      <c r="C7" s="902"/>
      <c r="D7" s="902"/>
    </row>
    <row r="8" spans="1:5" ht="20.100000000000001" customHeight="1">
      <c r="B8" s="896" t="s">
        <v>989</v>
      </c>
      <c r="C8" s="896"/>
      <c r="D8" s="618" t="s">
        <v>990</v>
      </c>
    </row>
    <row r="9" spans="1:5" ht="20.100000000000001" customHeight="1">
      <c r="B9" s="619" t="s">
        <v>991</v>
      </c>
      <c r="C9" s="620" t="s">
        <v>992</v>
      </c>
      <c r="D9" s="618" t="s">
        <v>993</v>
      </c>
    </row>
    <row r="10" spans="1:5" ht="20.100000000000001" customHeight="1">
      <c r="B10" s="619" t="s">
        <v>994</v>
      </c>
      <c r="C10" s="620" t="s">
        <v>995</v>
      </c>
      <c r="D10" s="621" t="s">
        <v>996</v>
      </c>
    </row>
    <row r="11" spans="1:5" ht="20.100000000000001" customHeight="1">
      <c r="B11" s="622" t="s">
        <v>997</v>
      </c>
      <c r="C11" s="620" t="s">
        <v>998</v>
      </c>
      <c r="D11" s="623"/>
    </row>
    <row r="12" spans="1:5" ht="15.95" customHeight="1">
      <c r="B12" s="890" t="s">
        <v>999</v>
      </c>
      <c r="C12" s="890"/>
      <c r="D12" s="890"/>
    </row>
    <row r="13" spans="1:5" ht="20.100000000000001" customHeight="1">
      <c r="B13" s="891" t="s">
        <v>1000</v>
      </c>
      <c r="C13" s="891"/>
      <c r="D13" s="624" t="s">
        <v>990</v>
      </c>
    </row>
    <row r="14" spans="1:5" ht="20.100000000000001" customHeight="1">
      <c r="B14" s="619" t="s">
        <v>1001</v>
      </c>
      <c r="C14" s="620" t="s">
        <v>1002</v>
      </c>
      <c r="D14" s="618" t="s">
        <v>993</v>
      </c>
    </row>
    <row r="15" spans="1:5" ht="20.100000000000001" customHeight="1">
      <c r="B15" s="619" t="s">
        <v>1003</v>
      </c>
      <c r="C15" s="620" t="s">
        <v>1004</v>
      </c>
      <c r="D15" s="625" t="s">
        <v>1005</v>
      </c>
    </row>
    <row r="16" spans="1:5" ht="29.1" customHeight="1">
      <c r="B16" s="619" t="s">
        <v>1006</v>
      </c>
      <c r="C16" s="620" t="s">
        <v>1007</v>
      </c>
      <c r="D16" s="618" t="s">
        <v>1008</v>
      </c>
    </row>
    <row r="17" spans="2:4" ht="35.1" customHeight="1">
      <c r="B17" s="619" t="s">
        <v>1009</v>
      </c>
      <c r="C17" s="620" t="s">
        <v>1010</v>
      </c>
      <c r="D17" s="621" t="s">
        <v>996</v>
      </c>
    </row>
    <row r="18" spans="2:4" ht="35.1" customHeight="1">
      <c r="B18" s="622" t="s">
        <v>1011</v>
      </c>
      <c r="C18" s="626" t="s">
        <v>1012</v>
      </c>
    </row>
    <row r="19" spans="2:4" ht="30" customHeight="1">
      <c r="B19" s="895" t="s">
        <v>1013</v>
      </c>
      <c r="C19" s="895"/>
      <c r="D19" s="895"/>
    </row>
    <row r="20" spans="2:4" ht="15.95" customHeight="1">
      <c r="B20" s="896" t="s">
        <v>1014</v>
      </c>
      <c r="C20" s="627" t="s">
        <v>1015</v>
      </c>
      <c r="D20" s="618" t="s">
        <v>993</v>
      </c>
    </row>
    <row r="21" spans="2:4" ht="19.5" customHeight="1">
      <c r="B21" s="896"/>
      <c r="C21" s="628" t="s">
        <v>1016</v>
      </c>
      <c r="D21" s="621" t="s">
        <v>996</v>
      </c>
    </row>
    <row r="22" spans="2:4" ht="31.5" customHeight="1">
      <c r="B22" s="629"/>
      <c r="C22" s="630"/>
      <c r="D22" s="631" t="s">
        <v>1017</v>
      </c>
    </row>
    <row r="23" spans="2:4" ht="15.95" customHeight="1">
      <c r="B23" s="897" t="s">
        <v>1018</v>
      </c>
      <c r="C23" s="893" t="s">
        <v>1019</v>
      </c>
      <c r="D23" s="618" t="s">
        <v>993</v>
      </c>
    </row>
    <row r="24" spans="2:4" ht="17.850000000000001" customHeight="1">
      <c r="B24" s="898"/>
      <c r="C24" s="893"/>
      <c r="D24" s="632" t="s">
        <v>996</v>
      </c>
    </row>
    <row r="25" spans="2:4" ht="28.5">
      <c r="B25" s="633" t="s">
        <v>1020</v>
      </c>
      <c r="C25" s="634" t="s">
        <v>1021</v>
      </c>
      <c r="D25" s="635" t="s">
        <v>1022</v>
      </c>
    </row>
    <row r="26" spans="2:4" ht="42.75">
      <c r="B26" s="636" t="s">
        <v>1023</v>
      </c>
      <c r="C26" s="637" t="s">
        <v>1024</v>
      </c>
      <c r="D26" s="622" t="s">
        <v>1022</v>
      </c>
    </row>
    <row r="27" spans="2:4" ht="30" customHeight="1">
      <c r="B27" s="899" t="s">
        <v>1025</v>
      </c>
      <c r="C27" s="899"/>
      <c r="D27" s="899"/>
    </row>
    <row r="28" spans="2:4" ht="15.95" customHeight="1">
      <c r="B28" s="890" t="s">
        <v>1026</v>
      </c>
      <c r="C28" s="890"/>
      <c r="D28" s="890"/>
    </row>
    <row r="29" spans="2:4" ht="20.100000000000001" customHeight="1">
      <c r="B29" s="891" t="s">
        <v>1027</v>
      </c>
      <c r="C29" s="891"/>
      <c r="D29" s="618" t="s">
        <v>1008</v>
      </c>
    </row>
    <row r="30" spans="2:4" ht="14.25">
      <c r="B30" s="619" t="s">
        <v>1028</v>
      </c>
      <c r="C30" s="619" t="s">
        <v>1029</v>
      </c>
      <c r="D30" s="618" t="s">
        <v>1030</v>
      </c>
    </row>
    <row r="31" spans="2:4" ht="20.100000000000001" customHeight="1">
      <c r="B31" s="629"/>
      <c r="C31" s="629"/>
      <c r="D31" s="618" t="s">
        <v>509</v>
      </c>
    </row>
    <row r="32" spans="2:4" ht="20.100000000000001" customHeight="1">
      <c r="B32" s="629"/>
      <c r="C32" s="629"/>
      <c r="D32" s="618" t="s">
        <v>1031</v>
      </c>
    </row>
    <row r="33" spans="1:4" ht="20.100000000000001" customHeight="1">
      <c r="B33" s="629"/>
      <c r="C33" s="629"/>
      <c r="D33" s="618" t="s">
        <v>1032</v>
      </c>
    </row>
    <row r="34" spans="1:4" ht="20.100000000000001" customHeight="1">
      <c r="B34" s="629"/>
      <c r="C34" s="629"/>
      <c r="D34" s="618" t="s">
        <v>990</v>
      </c>
    </row>
    <row r="35" spans="1:4" ht="20.100000000000001" customHeight="1">
      <c r="B35" s="629"/>
      <c r="C35" s="629"/>
      <c r="D35" s="618" t="s">
        <v>993</v>
      </c>
    </row>
    <row r="36" spans="1:4" ht="20.100000000000001" customHeight="1">
      <c r="B36" s="629"/>
      <c r="C36" s="629"/>
      <c r="D36" s="638" t="s">
        <v>1033</v>
      </c>
    </row>
    <row r="37" spans="1:4" ht="20.100000000000001" customHeight="1">
      <c r="A37" s="610"/>
      <c r="B37" s="639"/>
      <c r="C37" s="639"/>
      <c r="D37" s="638" t="s">
        <v>1034</v>
      </c>
    </row>
    <row r="38" spans="1:4" customFormat="1" ht="20.100000000000001" customHeight="1">
      <c r="B38" s="640"/>
      <c r="C38" s="640"/>
      <c r="D38" s="638" t="s">
        <v>1035</v>
      </c>
    </row>
    <row r="39" spans="1:4" ht="20.100000000000001" customHeight="1">
      <c r="B39" s="876"/>
      <c r="C39" s="893"/>
      <c r="D39" s="618" t="s">
        <v>1036</v>
      </c>
    </row>
    <row r="40" spans="1:4" ht="20.100000000000001" customHeight="1">
      <c r="B40" s="876"/>
      <c r="C40" s="893"/>
      <c r="D40" s="641" t="s">
        <v>1037</v>
      </c>
    </row>
    <row r="41" spans="1:4" ht="20.100000000000001" customHeight="1">
      <c r="B41" s="876"/>
      <c r="C41" s="893"/>
      <c r="D41" s="642" t="s">
        <v>996</v>
      </c>
    </row>
    <row r="42" spans="1:4" ht="31.35" customHeight="1">
      <c r="B42" s="876"/>
      <c r="C42" s="893"/>
      <c r="D42" s="642" t="s">
        <v>1017</v>
      </c>
    </row>
    <row r="43" spans="1:4" ht="15.95" customHeight="1">
      <c r="B43" s="890" t="s">
        <v>1038</v>
      </c>
      <c r="C43" s="890"/>
      <c r="D43" s="890"/>
    </row>
    <row r="44" spans="1:4" ht="20.100000000000001" customHeight="1">
      <c r="B44" s="891" t="s">
        <v>1039</v>
      </c>
      <c r="C44" s="891"/>
      <c r="D44" s="638" t="s">
        <v>990</v>
      </c>
    </row>
    <row r="45" spans="1:4" ht="28.5">
      <c r="B45" s="619" t="s">
        <v>1040</v>
      </c>
      <c r="C45" s="620" t="s">
        <v>1041</v>
      </c>
      <c r="D45" s="638" t="s">
        <v>1042</v>
      </c>
    </row>
    <row r="46" spans="1:4" ht="14.25">
      <c r="B46" s="619" t="s">
        <v>1043</v>
      </c>
      <c r="C46" s="620" t="s">
        <v>1044</v>
      </c>
      <c r="D46" s="618" t="s">
        <v>993</v>
      </c>
    </row>
    <row r="47" spans="1:4" ht="20.100000000000001" customHeight="1">
      <c r="A47" s="610"/>
      <c r="B47" s="876" t="s">
        <v>1045</v>
      </c>
      <c r="C47" s="893" t="s">
        <v>1046</v>
      </c>
      <c r="D47" s="643" t="s">
        <v>1047</v>
      </c>
    </row>
    <row r="48" spans="1:4" ht="20.100000000000001" customHeight="1">
      <c r="B48" s="877"/>
      <c r="C48" s="894"/>
      <c r="D48" s="621" t="s">
        <v>996</v>
      </c>
    </row>
    <row r="49" spans="2:4" ht="15.95" customHeight="1">
      <c r="B49" s="890" t="s">
        <v>1048</v>
      </c>
      <c r="C49" s="890"/>
      <c r="D49" s="890"/>
    </row>
    <row r="50" spans="2:4" ht="20.100000000000001" customHeight="1">
      <c r="B50" s="891" t="s">
        <v>1049</v>
      </c>
      <c r="C50" s="891"/>
      <c r="D50" s="618" t="s">
        <v>993</v>
      </c>
    </row>
    <row r="51" spans="2:4" ht="36.6" customHeight="1">
      <c r="B51" s="619" t="s">
        <v>1050</v>
      </c>
      <c r="C51" s="620" t="s">
        <v>1051</v>
      </c>
      <c r="D51" s="621" t="s">
        <v>996</v>
      </c>
    </row>
    <row r="52" spans="2:4" ht="28.5">
      <c r="B52" s="622" t="s">
        <v>1052</v>
      </c>
      <c r="C52" s="626" t="s">
        <v>1053</v>
      </c>
      <c r="D52" s="644"/>
    </row>
    <row r="53" spans="2:4" ht="15.95" customHeight="1">
      <c r="B53" s="890" t="s">
        <v>1054</v>
      </c>
      <c r="C53" s="890"/>
      <c r="D53" s="890"/>
    </row>
    <row r="54" spans="2:4" ht="20.100000000000001" customHeight="1">
      <c r="B54" s="892" t="s">
        <v>1055</v>
      </c>
      <c r="C54" s="892"/>
      <c r="D54" s="618" t="s">
        <v>990</v>
      </c>
    </row>
    <row r="55" spans="2:4" ht="28.5">
      <c r="B55" s="619" t="s">
        <v>1056</v>
      </c>
      <c r="C55" s="620" t="s">
        <v>1057</v>
      </c>
      <c r="D55" s="618" t="s">
        <v>993</v>
      </c>
    </row>
    <row r="56" spans="2:4" ht="30.95" customHeight="1">
      <c r="B56" s="619" t="s">
        <v>1058</v>
      </c>
      <c r="C56" s="620" t="s">
        <v>1059</v>
      </c>
      <c r="D56" s="620" t="s">
        <v>1017</v>
      </c>
    </row>
    <row r="57" spans="2:4" ht="33" customHeight="1">
      <c r="B57" s="622" t="s">
        <v>1060</v>
      </c>
      <c r="C57" s="626" t="s">
        <v>1061</v>
      </c>
      <c r="D57" s="622"/>
    </row>
    <row r="58" spans="2:4" ht="15.95" customHeight="1">
      <c r="B58" s="890" t="s">
        <v>1062</v>
      </c>
      <c r="C58" s="890"/>
      <c r="D58" s="890"/>
    </row>
    <row r="59" spans="2:4" ht="15.95" customHeight="1">
      <c r="B59" s="891" t="s">
        <v>1063</v>
      </c>
      <c r="C59" s="891"/>
      <c r="D59" s="618" t="s">
        <v>993</v>
      </c>
    </row>
    <row r="60" spans="2:4" ht="21" customHeight="1">
      <c r="B60" s="622" t="s">
        <v>1064</v>
      </c>
      <c r="C60" s="626" t="s">
        <v>1065</v>
      </c>
      <c r="D60" s="639"/>
    </row>
    <row r="61" spans="2:4" ht="15.95" customHeight="1">
      <c r="B61" s="890" t="s">
        <v>1066</v>
      </c>
      <c r="C61" s="890"/>
      <c r="D61" s="890"/>
    </row>
    <row r="62" spans="2:4" ht="23.1" customHeight="1">
      <c r="B62" s="892" t="s">
        <v>1067</v>
      </c>
      <c r="C62" s="892"/>
      <c r="D62" s="618" t="s">
        <v>990</v>
      </c>
    </row>
    <row r="63" spans="2:4" ht="20.100000000000001" customHeight="1">
      <c r="B63" s="619" t="s">
        <v>1068</v>
      </c>
      <c r="C63" s="620" t="s">
        <v>1069</v>
      </c>
      <c r="D63" s="638" t="s">
        <v>1070</v>
      </c>
    </row>
    <row r="64" spans="2:4" ht="20.100000000000001" customHeight="1">
      <c r="B64" s="619" t="s">
        <v>1071</v>
      </c>
      <c r="C64" s="620" t="s">
        <v>1072</v>
      </c>
      <c r="D64" s="618" t="s">
        <v>1073</v>
      </c>
    </row>
    <row r="65" spans="2:4" ht="20.100000000000001" customHeight="1">
      <c r="B65" s="619" t="s">
        <v>1074</v>
      </c>
      <c r="C65" s="620" t="s">
        <v>1075</v>
      </c>
      <c r="D65" s="641" t="s">
        <v>1031</v>
      </c>
    </row>
    <row r="66" spans="2:4" ht="28.5">
      <c r="B66" s="619" t="s">
        <v>1076</v>
      </c>
      <c r="C66" s="620" t="s">
        <v>1077</v>
      </c>
      <c r="D66" s="618" t="s">
        <v>993</v>
      </c>
    </row>
    <row r="67" spans="2:4" ht="28.5">
      <c r="B67" s="622" t="s">
        <v>1078</v>
      </c>
      <c r="C67" s="620" t="s">
        <v>1079</v>
      </c>
      <c r="D67" s="632" t="s">
        <v>996</v>
      </c>
    </row>
    <row r="68" spans="2:4">
      <c r="C68" s="645"/>
      <c r="D68" s="646"/>
    </row>
    <row r="72" spans="2:4">
      <c r="C72" s="610"/>
    </row>
    <row r="73" spans="2:4">
      <c r="C73" s="610"/>
    </row>
  </sheetData>
  <sheetProtection algorithmName="SHA-512" hashValue="WAxykngycXw4V6RvN/YT/YJS0U/XJQuSTYwT9oOAIq5Bswqqmd6BjVEngfFVxmqDH4KU8lQiCCAef0ZJv2F58g==" saltValue="f7M6sn+bfSzvX/YuHca1dQ==" spinCount="100000" sheet="1" objects="1" scenarios="1"/>
  <mergeCells count="28">
    <mergeCell ref="B12:D12"/>
    <mergeCell ref="A1:E1"/>
    <mergeCell ref="B3:D3"/>
    <mergeCell ref="B6:D6"/>
    <mergeCell ref="B7:D7"/>
    <mergeCell ref="B8:C8"/>
    <mergeCell ref="B44:C44"/>
    <mergeCell ref="B13:C13"/>
    <mergeCell ref="B19:D19"/>
    <mergeCell ref="B20:B21"/>
    <mergeCell ref="B23:B24"/>
    <mergeCell ref="C23:C24"/>
    <mergeCell ref="B27:D27"/>
    <mergeCell ref="B28:D28"/>
    <mergeCell ref="B29:C29"/>
    <mergeCell ref="B39:B42"/>
    <mergeCell ref="C39:C42"/>
    <mergeCell ref="B43:D43"/>
    <mergeCell ref="B58:D58"/>
    <mergeCell ref="B59:C59"/>
    <mergeCell ref="B61:D61"/>
    <mergeCell ref="B62:C62"/>
    <mergeCell ref="B47:B48"/>
    <mergeCell ref="C47:C48"/>
    <mergeCell ref="B49:D49"/>
    <mergeCell ref="B50:C50"/>
    <mergeCell ref="B53:D53"/>
    <mergeCell ref="B54:C54"/>
  </mergeCells>
  <hyperlinks>
    <hyperlink ref="D8" r:id="rId1" xr:uid="{A4FAD033-33FE-4F75-8238-30B85FADEA33}"/>
    <hyperlink ref="D9" r:id="rId2" xr:uid="{A70B0DC9-4816-4249-92D3-E47179F748CF}"/>
    <hyperlink ref="D13" r:id="rId3" xr:uid="{050E3923-3B81-4F15-903D-85FDC8FFDED3}"/>
    <hyperlink ref="D14" r:id="rId4" xr:uid="{1059C448-1F34-4725-B103-61A72F243E66}"/>
    <hyperlink ref="D20" r:id="rId5" xr:uid="{B0193B5F-F2CF-4B12-8C0B-8A6D9881C73F}"/>
    <hyperlink ref="D34" r:id="rId6" xr:uid="{3D459959-F83B-4AA1-A014-95C4E5BAFA11}"/>
    <hyperlink ref="D35" r:id="rId7" xr:uid="{6D65D74C-6E15-4616-BE4F-BE75509CC3B5}"/>
    <hyperlink ref="D29" r:id="rId8" xr:uid="{3269FD92-B53F-4EEC-9BFD-E010605C414E}"/>
    <hyperlink ref="D30" r:id="rId9" xr:uid="{867B3494-9009-4CA3-B922-7AC72CCB6082}"/>
    <hyperlink ref="D31" r:id="rId10" xr:uid="{2B549976-0576-4D32-BE24-8DF009B56035}"/>
    <hyperlink ref="D32" r:id="rId11" xr:uid="{5A232C6F-7B46-4967-88C4-FCDF973E349E}"/>
    <hyperlink ref="D33" r:id="rId12" xr:uid="{24A6E297-200B-40DB-B68D-6F59A12370CB}"/>
    <hyperlink ref="D63" r:id="rId13" xr:uid="{CE3BEDAE-731C-4E89-9338-478D05CC2770}"/>
    <hyperlink ref="D23" r:id="rId14" xr:uid="{05197947-C886-41A8-9F27-5ED062E50461}"/>
    <hyperlink ref="D54" r:id="rId15" xr:uid="{F8651E10-3980-4725-946D-E0835385BC0F}"/>
    <hyperlink ref="D55" r:id="rId16" xr:uid="{90BA5FE7-392C-4D61-B005-3A395C545D9B}"/>
    <hyperlink ref="D59" r:id="rId17" xr:uid="{DC2871CD-D037-407F-9C2C-598290144623}"/>
    <hyperlink ref="D66" r:id="rId18" xr:uid="{33CED044-E8E3-4126-9622-2DDE41868D58}"/>
    <hyperlink ref="D65" r:id="rId19" xr:uid="{73E4D138-68FF-4830-925F-62EC93ECF31D}"/>
    <hyperlink ref="D62" r:id="rId20" xr:uid="{931F28F7-9495-4B4B-87C4-4241BE3F2509}"/>
    <hyperlink ref="D64" r:id="rId21" xr:uid="{1D9EA761-3889-45F1-90C6-FD604E5858DE}"/>
    <hyperlink ref="D15" r:id="rId22" xr:uid="{48BE821D-4BD1-4844-87C8-D788C34D457F}"/>
    <hyperlink ref="D36" r:id="rId23" xr:uid="{614D9F3A-4EF2-4D85-9B0A-5B5BA2D749BB}"/>
    <hyperlink ref="D37" r:id="rId24" xr:uid="{79B2294E-E939-4CBB-AF2F-D3DE59F79EB6}"/>
    <hyperlink ref="D38" r:id="rId25" xr:uid="{515F062E-8C65-482E-A7FF-D2BC2ED30465}"/>
    <hyperlink ref="D16" r:id="rId26" xr:uid="{ABCBCD6A-71F5-4CC8-948A-9517A879281F}"/>
    <hyperlink ref="D39" r:id="rId27" xr:uid="{3ABB58F1-63B6-4455-830B-9B7B89C0761E}"/>
    <hyperlink ref="D40" r:id="rId28" xr:uid="{A800186D-13B4-48E6-B9B9-E37068530665}"/>
    <hyperlink ref="D50" r:id="rId29" xr:uid="{63813383-B22B-4205-9908-B14C4B51BBE0}"/>
    <hyperlink ref="D44" r:id="rId30" xr:uid="{4AABD009-4027-491B-9EBA-9F83658B4A96}"/>
    <hyperlink ref="D45" r:id="rId31" xr:uid="{C023479F-1B79-4C88-8F81-F75636ADA1FC}"/>
    <hyperlink ref="D46" r:id="rId32" display="Human Rights Statement" xr:uid="{93FDBAE5-D021-421D-8070-E30957522667}"/>
  </hyperlinks>
  <pageMargins left="0.7" right="0.7" top="0.75" bottom="0.75" header="0.3" footer="0.3"/>
  <pageSetup paperSize="9" orientation="portrait" r:id="rId33"/>
  <drawing r:id="rId3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7DCBF-ED00-4C65-A064-9EACCB451A1B}">
  <sheetPr>
    <tabColor rgb="FF3798FF"/>
  </sheetPr>
  <dimension ref="A1:E42"/>
  <sheetViews>
    <sheetView zoomScaleNormal="100" workbookViewId="0">
      <selection sqref="A1:D1"/>
    </sheetView>
  </sheetViews>
  <sheetFormatPr defaultColWidth="8.875" defaultRowHeight="14.25"/>
  <cols>
    <col min="1" max="1" width="5" customWidth="1"/>
    <col min="2" max="2" width="67.125" customWidth="1"/>
    <col min="3" max="3" width="2.125" customWidth="1"/>
    <col min="4" max="4" width="121.5" style="8" customWidth="1"/>
  </cols>
  <sheetData>
    <row r="1" spans="1:5" ht="93.95" customHeight="1">
      <c r="A1" s="922" t="s">
        <v>0</v>
      </c>
      <c r="B1" s="922"/>
      <c r="C1" s="922"/>
      <c r="D1" s="922"/>
    </row>
    <row r="2" spans="1:5" ht="30" customHeight="1"/>
    <row r="3" spans="1:5" ht="30" customHeight="1">
      <c r="B3" s="726" t="s">
        <v>1449</v>
      </c>
      <c r="C3" s="650"/>
      <c r="D3" s="923"/>
    </row>
    <row r="4" spans="1:5" ht="15.95" customHeight="1"/>
    <row r="5" spans="1:5" ht="15.95" customHeight="1">
      <c r="B5" s="924" t="s">
        <v>1450</v>
      </c>
    </row>
    <row r="6" spans="1:5" ht="15.95" customHeight="1"/>
    <row r="7" spans="1:5" ht="15.95" customHeight="1" thickBot="1">
      <c r="B7" s="925" t="s">
        <v>1451</v>
      </c>
      <c r="C7" s="925"/>
      <c r="D7" s="925" t="s">
        <v>1452</v>
      </c>
      <c r="E7" s="926"/>
    </row>
    <row r="8" spans="1:5" ht="75" customHeight="1">
      <c r="B8" s="725" t="s">
        <v>1453</v>
      </c>
      <c r="C8" s="927"/>
      <c r="D8" s="928" t="s">
        <v>1454</v>
      </c>
      <c r="E8" s="926"/>
    </row>
    <row r="9" spans="1:5" ht="50.25" customHeight="1">
      <c r="B9" s="929" t="s">
        <v>1496</v>
      </c>
      <c r="C9" s="930"/>
      <c r="D9" s="928" t="s">
        <v>1455</v>
      </c>
    </row>
    <row r="10" spans="1:5" ht="34.5" customHeight="1">
      <c r="B10" s="931"/>
      <c r="C10" s="932"/>
      <c r="D10" s="933" t="s">
        <v>1456</v>
      </c>
    </row>
    <row r="11" spans="1:5" ht="97.5" customHeight="1">
      <c r="B11" s="931"/>
      <c r="C11" s="932"/>
      <c r="D11" s="933" t="s">
        <v>1457</v>
      </c>
    </row>
    <row r="12" spans="1:5" ht="48" customHeight="1">
      <c r="B12" s="931" t="s">
        <v>1458</v>
      </c>
      <c r="C12" s="930"/>
      <c r="D12" s="933" t="s">
        <v>1459</v>
      </c>
    </row>
    <row r="13" spans="1:5" ht="35.1" customHeight="1">
      <c r="B13" s="931"/>
      <c r="C13" s="932"/>
      <c r="D13" s="933" t="s">
        <v>1460</v>
      </c>
    </row>
    <row r="14" spans="1:5" ht="28.5">
      <c r="B14" s="931"/>
      <c r="C14" s="932"/>
      <c r="D14" s="933" t="s">
        <v>1461</v>
      </c>
    </row>
    <row r="15" spans="1:5" ht="64.349999999999994" customHeight="1">
      <c r="B15" s="931"/>
      <c r="C15" s="932"/>
      <c r="D15" s="933" t="s">
        <v>1462</v>
      </c>
    </row>
    <row r="16" spans="1:5" ht="61.5" customHeight="1">
      <c r="B16" s="931"/>
      <c r="C16" s="932"/>
      <c r="D16" s="933" t="s">
        <v>1463</v>
      </c>
    </row>
    <row r="17" spans="2:4" ht="35.25" customHeight="1">
      <c r="B17" s="931"/>
      <c r="C17" s="932"/>
      <c r="D17" s="933" t="s">
        <v>1464</v>
      </c>
    </row>
    <row r="18" spans="2:4" ht="33" customHeight="1">
      <c r="B18" s="931"/>
      <c r="C18" s="932"/>
      <c r="D18" s="933" t="s">
        <v>1465</v>
      </c>
    </row>
    <row r="19" spans="2:4" ht="78" customHeight="1">
      <c r="B19" s="931"/>
      <c r="C19" s="932"/>
      <c r="D19" s="933" t="s">
        <v>1466</v>
      </c>
    </row>
    <row r="20" spans="2:4" ht="33.75" customHeight="1">
      <c r="B20" s="931"/>
      <c r="C20" s="932"/>
      <c r="D20" s="933" t="s">
        <v>1467</v>
      </c>
    </row>
    <row r="21" spans="2:4" ht="93" customHeight="1">
      <c r="B21" s="931"/>
      <c r="C21" s="932"/>
      <c r="D21" s="934" t="s">
        <v>1468</v>
      </c>
    </row>
    <row r="22" spans="2:4" ht="30.6" customHeight="1">
      <c r="B22" s="931"/>
      <c r="C22" s="932"/>
      <c r="D22" s="933" t="s">
        <v>1469</v>
      </c>
    </row>
    <row r="23" spans="2:4" ht="31.35" customHeight="1">
      <c r="B23" s="931"/>
      <c r="C23" s="932"/>
      <c r="D23" s="933" t="s">
        <v>1470</v>
      </c>
    </row>
    <row r="24" spans="2:4" ht="29.85" customHeight="1">
      <c r="B24" s="931"/>
      <c r="C24" s="932"/>
      <c r="D24" s="933" t="s">
        <v>1471</v>
      </c>
    </row>
    <row r="25" spans="2:4" ht="30" customHeight="1">
      <c r="B25" s="931"/>
      <c r="C25" s="932"/>
      <c r="D25" s="933" t="s">
        <v>1472</v>
      </c>
    </row>
    <row r="26" spans="2:4" ht="30" customHeight="1">
      <c r="B26" s="931" t="s">
        <v>1473</v>
      </c>
      <c r="C26" s="935"/>
      <c r="D26" s="933" t="s">
        <v>1474</v>
      </c>
    </row>
    <row r="27" spans="2:4" ht="30" customHeight="1">
      <c r="B27" s="931"/>
      <c r="C27" s="936"/>
      <c r="D27" s="933" t="s">
        <v>1475</v>
      </c>
    </row>
    <row r="28" spans="2:4" ht="127.5" customHeight="1">
      <c r="B28" s="931"/>
      <c r="C28" s="936"/>
      <c r="D28" s="937" t="s">
        <v>1476</v>
      </c>
    </row>
    <row r="29" spans="2:4" ht="30.75" customHeight="1">
      <c r="B29" s="931" t="s">
        <v>1497</v>
      </c>
      <c r="C29" s="935"/>
      <c r="D29" s="933" t="s">
        <v>1477</v>
      </c>
    </row>
    <row r="30" spans="2:4">
      <c r="B30" s="931"/>
      <c r="C30" s="936"/>
      <c r="D30" s="933" t="s">
        <v>1478</v>
      </c>
    </row>
    <row r="31" spans="2:4" ht="33.75" customHeight="1">
      <c r="B31" s="931"/>
      <c r="C31" s="936"/>
      <c r="D31" s="933" t="s">
        <v>1479</v>
      </c>
    </row>
    <row r="32" spans="2:4" ht="106.5" customHeight="1">
      <c r="B32" s="931"/>
      <c r="C32" s="936"/>
      <c r="D32" s="933" t="s">
        <v>1470</v>
      </c>
    </row>
    <row r="33" spans="1:4" ht="32.450000000000003" customHeight="1">
      <c r="B33" s="931" t="s">
        <v>1480</v>
      </c>
      <c r="C33" s="935"/>
      <c r="D33" s="933" t="s">
        <v>1481</v>
      </c>
    </row>
    <row r="34" spans="1:4" ht="32.450000000000003" customHeight="1">
      <c r="B34" s="931"/>
      <c r="C34" s="936"/>
      <c r="D34" s="933" t="s">
        <v>1482</v>
      </c>
    </row>
    <row r="35" spans="1:4" ht="21" customHeight="1">
      <c r="B35" s="931"/>
      <c r="C35" s="938"/>
      <c r="D35" s="933" t="s">
        <v>1483</v>
      </c>
    </row>
    <row r="36" spans="1:4" ht="47.25" customHeight="1">
      <c r="B36" s="931" t="s">
        <v>1484</v>
      </c>
      <c r="C36" s="939"/>
      <c r="D36" s="933" t="s">
        <v>1485</v>
      </c>
    </row>
    <row r="37" spans="1:4" ht="67.5" customHeight="1">
      <c r="B37" s="931"/>
      <c r="C37" s="940"/>
      <c r="D37" s="933" t="s">
        <v>1486</v>
      </c>
    </row>
    <row r="38" spans="1:4" ht="47.25" customHeight="1">
      <c r="B38" s="931" t="s">
        <v>1498</v>
      </c>
      <c r="C38" s="935"/>
      <c r="D38" s="933" t="s">
        <v>1459</v>
      </c>
    </row>
    <row r="39" spans="1:4" ht="78" customHeight="1">
      <c r="B39" s="941"/>
      <c r="C39" s="936"/>
      <c r="D39" s="933" t="s">
        <v>1487</v>
      </c>
    </row>
    <row r="40" spans="1:4" ht="34.5" customHeight="1">
      <c r="B40" s="941"/>
      <c r="C40" s="936"/>
      <c r="D40" s="933" t="s">
        <v>1467</v>
      </c>
    </row>
    <row r="41" spans="1:4" ht="80.25" customHeight="1">
      <c r="B41" s="941"/>
      <c r="C41" s="938"/>
      <c r="D41" s="933" t="s">
        <v>1488</v>
      </c>
    </row>
    <row r="42" spans="1:4" ht="47.25" customHeight="1">
      <c r="A42" s="926"/>
      <c r="B42" s="942" t="s">
        <v>1489</v>
      </c>
      <c r="C42" s="943"/>
      <c r="D42" s="943"/>
    </row>
  </sheetData>
  <sheetProtection algorithmName="SHA-512" hashValue="rSnULVGNmcpggaDV3SKX36R3NBE8KWROGdsmKskjDboZ+ACKefPMiOkf29M/HAhhfnN7k76wBueKSNRPFm4eYw==" saltValue="obqM3J70BWy7KCcWrTuX4Q==" spinCount="100000" sheet="1" objects="1" scenarios="1"/>
  <mergeCells count="10">
    <mergeCell ref="B36:B37"/>
    <mergeCell ref="C36:C37"/>
    <mergeCell ref="B38:B41"/>
    <mergeCell ref="B42:D42"/>
    <mergeCell ref="A1:D1"/>
    <mergeCell ref="B9:B11"/>
    <mergeCell ref="B12:B25"/>
    <mergeCell ref="B26:B28"/>
    <mergeCell ref="B29:B32"/>
    <mergeCell ref="B33:B3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A4085-3E21-4C40-8EAC-6A4E6B377105}">
  <sheetPr>
    <tabColor rgb="FF3798FF"/>
    <pageSetUpPr fitToPage="1"/>
  </sheetPr>
  <dimension ref="A1:G64"/>
  <sheetViews>
    <sheetView showGridLines="0" zoomScaleNormal="100" workbookViewId="0">
      <selection activeCell="A2" sqref="A2"/>
    </sheetView>
  </sheetViews>
  <sheetFormatPr defaultColWidth="8.75" defaultRowHeight="12.75"/>
  <cols>
    <col min="1" max="1" width="5" style="2" customWidth="1"/>
    <col min="2" max="2" width="11.375" customWidth="1"/>
    <col min="3" max="3" width="55.125" customWidth="1"/>
    <col min="4" max="4" width="1.875" customWidth="1"/>
    <col min="5" max="5" width="185.625" style="610" customWidth="1"/>
    <col min="6" max="6" width="1.875" customWidth="1"/>
    <col min="7" max="7" width="53.75" style="610" customWidth="1"/>
  </cols>
  <sheetData>
    <row r="1" spans="1:7" s="2" customFormat="1" ht="94.5" customHeight="1">
      <c r="B1" s="915" t="s">
        <v>0</v>
      </c>
      <c r="C1" s="915"/>
      <c r="D1" s="915"/>
      <c r="E1" s="915"/>
      <c r="G1" s="647"/>
    </row>
    <row r="2" spans="1:7" s="2" customFormat="1">
      <c r="E2" s="648"/>
      <c r="G2" s="648"/>
    </row>
    <row r="3" spans="1:7" ht="24.75">
      <c r="B3" s="649" t="s">
        <v>1080</v>
      </c>
      <c r="C3" s="650"/>
      <c r="D3" s="650"/>
      <c r="E3" s="651"/>
      <c r="F3" s="652"/>
      <c r="G3" s="653"/>
    </row>
    <row r="4" spans="1:7" s="2" customFormat="1" ht="57.95" customHeight="1">
      <c r="B4" s="916" t="s">
        <v>1081</v>
      </c>
      <c r="C4" s="916"/>
      <c r="D4" s="916"/>
      <c r="E4" s="916"/>
      <c r="G4" s="648"/>
    </row>
    <row r="5" spans="1:7" s="614" customFormat="1" ht="28.5">
      <c r="A5" s="654"/>
      <c r="B5" s="655" t="s">
        <v>1082</v>
      </c>
      <c r="C5" s="655" t="s">
        <v>1083</v>
      </c>
      <c r="D5" s="655"/>
      <c r="E5" s="655" t="s">
        <v>1084</v>
      </c>
      <c r="F5" s="655"/>
      <c r="G5" s="655" t="s">
        <v>1085</v>
      </c>
    </row>
    <row r="6" spans="1:7" ht="29.25" customHeight="1">
      <c r="B6" s="906" t="s">
        <v>1086</v>
      </c>
      <c r="C6" s="906"/>
      <c r="D6" s="906"/>
      <c r="E6" s="906"/>
      <c r="F6" s="906"/>
      <c r="G6" s="906"/>
    </row>
    <row r="7" spans="1:7" ht="114.75">
      <c r="B7" s="910">
        <v>1.1000000000000001</v>
      </c>
      <c r="C7" s="912" t="s">
        <v>1087</v>
      </c>
      <c r="D7" s="911"/>
      <c r="E7" s="656" t="s">
        <v>1088</v>
      </c>
      <c r="F7" s="917"/>
      <c r="G7" s="657"/>
    </row>
    <row r="8" spans="1:7" ht="18.75" customHeight="1">
      <c r="B8" s="910"/>
      <c r="C8" s="911"/>
      <c r="D8" s="911"/>
      <c r="E8" s="656" t="s">
        <v>1089</v>
      </c>
      <c r="F8" s="917"/>
      <c r="G8" s="658" t="s">
        <v>1090</v>
      </c>
    </row>
    <row r="9" spans="1:7" ht="63.75">
      <c r="B9" s="910">
        <v>1.2</v>
      </c>
      <c r="C9" s="912" t="s">
        <v>1091</v>
      </c>
      <c r="D9" s="907"/>
      <c r="E9" s="659" t="s">
        <v>1092</v>
      </c>
      <c r="F9" s="907"/>
      <c r="G9" s="658" t="s">
        <v>1090</v>
      </c>
    </row>
    <row r="10" spans="1:7">
      <c r="B10" s="910"/>
      <c r="C10" s="912"/>
      <c r="D10" s="908"/>
      <c r="E10" s="660" t="s">
        <v>1093</v>
      </c>
      <c r="F10" s="908"/>
      <c r="G10" s="658" t="s">
        <v>1094</v>
      </c>
    </row>
    <row r="11" spans="1:7" ht="25.5">
      <c r="B11" s="910"/>
      <c r="C11" s="912"/>
      <c r="D11" s="908"/>
      <c r="E11" s="658" t="s">
        <v>1095</v>
      </c>
      <c r="F11" s="908"/>
      <c r="G11" s="661" t="s">
        <v>1096</v>
      </c>
    </row>
    <row r="12" spans="1:7" ht="38.25">
      <c r="B12" s="910"/>
      <c r="C12" s="912"/>
      <c r="D12" s="908"/>
      <c r="E12" s="658" t="s">
        <v>1097</v>
      </c>
      <c r="F12" s="908"/>
      <c r="G12" s="658" t="s">
        <v>1098</v>
      </c>
    </row>
    <row r="13" spans="1:7" ht="25.5">
      <c r="B13" s="910"/>
      <c r="C13" s="912"/>
      <c r="D13" s="908"/>
      <c r="E13" s="658" t="s">
        <v>1099</v>
      </c>
      <c r="F13" s="908"/>
      <c r="G13" s="658" t="s">
        <v>1100</v>
      </c>
    </row>
    <row r="14" spans="1:7" ht="201" customHeight="1">
      <c r="B14" s="910"/>
      <c r="C14" s="912"/>
      <c r="D14" s="909"/>
      <c r="E14" s="658" t="s">
        <v>1101</v>
      </c>
      <c r="F14" s="909"/>
      <c r="G14" s="662"/>
    </row>
    <row r="15" spans="1:7" ht="31.5" customHeight="1">
      <c r="B15" s="904" t="s">
        <v>1102</v>
      </c>
      <c r="C15" s="905"/>
      <c r="D15" s="905"/>
      <c r="E15" s="905"/>
      <c r="F15" s="905"/>
      <c r="G15" s="905"/>
    </row>
    <row r="16" spans="1:7" ht="32.25" customHeight="1">
      <c r="B16" s="906" t="s">
        <v>1103</v>
      </c>
      <c r="C16" s="906"/>
      <c r="D16" s="906"/>
      <c r="E16" s="906"/>
      <c r="F16" s="906"/>
      <c r="G16" s="906"/>
    </row>
    <row r="17" spans="2:7" ht="191.25">
      <c r="B17" s="913">
        <v>2.1</v>
      </c>
      <c r="C17" s="663" t="s">
        <v>1104</v>
      </c>
      <c r="D17" s="664"/>
      <c r="E17" s="658" t="s">
        <v>1105</v>
      </c>
      <c r="F17" s="664"/>
      <c r="G17" s="658" t="s">
        <v>1106</v>
      </c>
    </row>
    <row r="18" spans="2:7" ht="318.95" customHeight="1">
      <c r="B18" s="913"/>
      <c r="C18" s="664" t="s">
        <v>1107</v>
      </c>
      <c r="D18" s="664"/>
      <c r="E18" s="725" t="s">
        <v>1108</v>
      </c>
      <c r="F18" s="664"/>
      <c r="G18" s="656" t="s">
        <v>1109</v>
      </c>
    </row>
    <row r="19" spans="2:7" ht="165.75">
      <c r="B19" s="913"/>
      <c r="C19" s="664" t="s">
        <v>1110</v>
      </c>
      <c r="D19" s="664"/>
      <c r="E19" s="724" t="s">
        <v>1111</v>
      </c>
      <c r="F19" s="664"/>
      <c r="G19" s="658" t="s">
        <v>1112</v>
      </c>
    </row>
    <row r="20" spans="2:7" ht="366.75" customHeight="1">
      <c r="B20" s="913"/>
      <c r="C20" s="664" t="s">
        <v>1113</v>
      </c>
      <c r="D20" s="664"/>
      <c r="E20" s="658" t="s">
        <v>1114</v>
      </c>
      <c r="F20" s="664"/>
      <c r="G20" s="658" t="s">
        <v>1115</v>
      </c>
    </row>
    <row r="21" spans="2:7" ht="114.75">
      <c r="B21" s="913"/>
      <c r="C21" s="914" t="s">
        <v>1116</v>
      </c>
      <c r="D21" s="907"/>
      <c r="E21" s="658" t="s">
        <v>1117</v>
      </c>
      <c r="F21" s="664"/>
      <c r="G21" s="664" t="s">
        <v>1118</v>
      </c>
    </row>
    <row r="22" spans="2:7" ht="165.75">
      <c r="B22" s="913"/>
      <c r="C22" s="914"/>
      <c r="D22" s="908"/>
      <c r="E22" s="664" t="s">
        <v>1119</v>
      </c>
      <c r="F22" s="663"/>
      <c r="G22" s="658" t="s">
        <v>1120</v>
      </c>
    </row>
    <row r="23" spans="2:7" ht="76.5">
      <c r="B23" s="913"/>
      <c r="C23" s="914"/>
      <c r="D23" s="909"/>
      <c r="E23" s="658" t="s">
        <v>1121</v>
      </c>
      <c r="F23" s="663"/>
      <c r="G23" s="658" t="s">
        <v>1122</v>
      </c>
    </row>
    <row r="24" spans="2:7" ht="357" customHeight="1">
      <c r="B24" s="903" t="s">
        <v>1123</v>
      </c>
      <c r="C24" s="903"/>
      <c r="D24" s="903"/>
      <c r="E24" s="903"/>
      <c r="F24" s="903"/>
      <c r="G24" s="903"/>
    </row>
    <row r="25" spans="2:7" ht="221.25" customHeight="1">
      <c r="B25" s="913">
        <v>2.2000000000000002</v>
      </c>
      <c r="C25" s="658" t="s">
        <v>1124</v>
      </c>
      <c r="D25" s="664"/>
      <c r="E25" s="658" t="s">
        <v>1125</v>
      </c>
      <c r="F25" s="663"/>
      <c r="G25" s="665" t="s">
        <v>1126</v>
      </c>
    </row>
    <row r="26" spans="2:7" ht="95.25" customHeight="1">
      <c r="B26" s="913"/>
      <c r="C26" s="912" t="s">
        <v>1127</v>
      </c>
      <c r="D26" s="907"/>
      <c r="E26" s="659" t="s">
        <v>1128</v>
      </c>
      <c r="F26" s="663"/>
      <c r="G26" s="658" t="s">
        <v>1129</v>
      </c>
    </row>
    <row r="27" spans="2:7" ht="25.5">
      <c r="B27" s="913"/>
      <c r="C27" s="912"/>
      <c r="D27" s="908"/>
      <c r="E27" s="658" t="s">
        <v>1130</v>
      </c>
      <c r="F27" s="663"/>
      <c r="G27" s="658" t="s">
        <v>1131</v>
      </c>
    </row>
    <row r="28" spans="2:7" ht="25.5">
      <c r="B28" s="913"/>
      <c r="C28" s="912"/>
      <c r="D28" s="908"/>
      <c r="E28" s="658" t="s">
        <v>1132</v>
      </c>
      <c r="F28" s="663"/>
      <c r="G28" s="666" t="s">
        <v>1133</v>
      </c>
    </row>
    <row r="29" spans="2:7" ht="25.5">
      <c r="B29" s="913"/>
      <c r="C29" s="912"/>
      <c r="D29" s="908"/>
      <c r="E29" s="658" t="s">
        <v>1134</v>
      </c>
      <c r="F29" s="663"/>
      <c r="G29" s="660" t="s">
        <v>1135</v>
      </c>
    </row>
    <row r="30" spans="2:7" ht="25.5">
      <c r="B30" s="913"/>
      <c r="C30" s="912"/>
      <c r="D30" s="908"/>
      <c r="E30" s="667" t="s">
        <v>1136</v>
      </c>
      <c r="F30" s="663"/>
      <c r="G30" s="660" t="s">
        <v>1137</v>
      </c>
    </row>
    <row r="31" spans="2:7" ht="31.5" customHeight="1">
      <c r="B31" s="913"/>
      <c r="C31" s="912"/>
      <c r="D31" s="908"/>
      <c r="E31" s="668" t="s">
        <v>1138</v>
      </c>
      <c r="F31" s="669"/>
      <c r="G31" s="668" t="s">
        <v>1139</v>
      </c>
    </row>
    <row r="32" spans="2:7" ht="38.25">
      <c r="B32" s="913"/>
      <c r="C32" s="912"/>
      <c r="D32" s="908"/>
      <c r="E32" s="667" t="s">
        <v>1140</v>
      </c>
      <c r="F32" s="663"/>
      <c r="G32" s="670" t="s">
        <v>1141</v>
      </c>
    </row>
    <row r="33" spans="1:7" ht="119.25" customHeight="1">
      <c r="B33" s="913"/>
      <c r="C33" s="912"/>
      <c r="D33" s="908"/>
      <c r="E33" s="658" t="s">
        <v>1142</v>
      </c>
      <c r="F33" s="663"/>
      <c r="G33" s="658" t="s">
        <v>1143</v>
      </c>
    </row>
    <row r="34" spans="1:7" ht="140.25">
      <c r="B34" s="913"/>
      <c r="C34" s="912"/>
      <c r="D34" s="909"/>
      <c r="E34" s="668" t="s">
        <v>1144</v>
      </c>
      <c r="F34" s="663"/>
      <c r="G34" s="658" t="s">
        <v>1115</v>
      </c>
    </row>
    <row r="35" spans="1:7" ht="140.25">
      <c r="B35" s="913"/>
      <c r="C35" s="658" t="s">
        <v>1145</v>
      </c>
      <c r="D35" s="663"/>
      <c r="E35" s="659" t="s">
        <v>1146</v>
      </c>
      <c r="F35" s="663"/>
      <c r="G35" s="658" t="s">
        <v>1147</v>
      </c>
    </row>
    <row r="36" spans="1:7" ht="143.25" customHeight="1">
      <c r="B36" s="913"/>
      <c r="C36" s="656" t="s">
        <v>1148</v>
      </c>
      <c r="D36" s="671"/>
      <c r="E36" s="659" t="s">
        <v>1149</v>
      </c>
      <c r="F36" s="663"/>
      <c r="G36" s="658" t="s">
        <v>1150</v>
      </c>
    </row>
    <row r="37" spans="1:7" s="673" customFormat="1" ht="282" customHeight="1">
      <c r="A37" s="672"/>
      <c r="B37" s="903" t="s">
        <v>1151</v>
      </c>
      <c r="C37" s="903"/>
      <c r="D37" s="903"/>
      <c r="E37" s="903"/>
      <c r="F37" s="903"/>
      <c r="G37" s="903"/>
    </row>
    <row r="38" spans="1:7" ht="226.5" customHeight="1">
      <c r="B38" s="674">
        <v>2.2999999999999998</v>
      </c>
      <c r="C38" s="663" t="s">
        <v>1152</v>
      </c>
      <c r="D38" s="664"/>
      <c r="E38" s="656" t="s">
        <v>1153</v>
      </c>
      <c r="F38" s="664"/>
      <c r="G38" s="675" t="s">
        <v>1154</v>
      </c>
    </row>
    <row r="39" spans="1:7" ht="31.5" customHeight="1">
      <c r="B39" s="904" t="s">
        <v>1155</v>
      </c>
      <c r="C39" s="905"/>
      <c r="D39" s="905"/>
      <c r="E39" s="905"/>
      <c r="F39" s="905"/>
      <c r="G39" s="905"/>
    </row>
    <row r="40" spans="1:7" ht="31.5" customHeight="1">
      <c r="B40" s="906" t="s">
        <v>1156</v>
      </c>
      <c r="C40" s="906"/>
      <c r="D40" s="906"/>
      <c r="E40" s="906"/>
      <c r="F40" s="906"/>
      <c r="G40" s="906"/>
    </row>
    <row r="41" spans="1:7" ht="63.75">
      <c r="B41" s="910">
        <v>3.1</v>
      </c>
      <c r="C41" s="912" t="s">
        <v>1157</v>
      </c>
      <c r="D41" s="907"/>
      <c r="E41" s="667" t="s">
        <v>1158</v>
      </c>
      <c r="F41" s="676"/>
      <c r="G41" s="656" t="s">
        <v>1159</v>
      </c>
    </row>
    <row r="42" spans="1:7" ht="221.25" customHeight="1">
      <c r="B42" s="910"/>
      <c r="C42" s="912"/>
      <c r="D42" s="909"/>
      <c r="E42" s="677" t="s">
        <v>1160</v>
      </c>
      <c r="F42" s="678"/>
      <c r="G42" s="661" t="s">
        <v>1161</v>
      </c>
    </row>
    <row r="43" spans="1:7" ht="45.75" customHeight="1">
      <c r="B43" s="910">
        <v>3.2</v>
      </c>
      <c r="C43" s="912" t="s">
        <v>1162</v>
      </c>
      <c r="D43" s="907"/>
      <c r="E43" s="663" t="s">
        <v>1163</v>
      </c>
      <c r="F43" s="679"/>
      <c r="G43" s="661" t="s">
        <v>1164</v>
      </c>
    </row>
    <row r="44" spans="1:7" ht="25.15" customHeight="1">
      <c r="B44" s="910"/>
      <c r="C44" s="911"/>
      <c r="D44" s="908"/>
      <c r="E44" s="667" t="s">
        <v>1165</v>
      </c>
      <c r="F44" s="680"/>
      <c r="G44" s="660" t="s">
        <v>1166</v>
      </c>
    </row>
    <row r="45" spans="1:7" ht="69.75" customHeight="1">
      <c r="B45" s="910"/>
      <c r="C45" s="911"/>
      <c r="D45" s="909"/>
      <c r="E45" s="667" t="s">
        <v>1167</v>
      </c>
      <c r="F45" s="680"/>
      <c r="G45" s="660" t="s">
        <v>1168</v>
      </c>
    </row>
    <row r="46" spans="1:7" ht="45" customHeight="1">
      <c r="B46" s="906" t="s">
        <v>1169</v>
      </c>
      <c r="C46" s="906"/>
      <c r="D46" s="906"/>
      <c r="E46" s="906"/>
      <c r="F46" s="906"/>
      <c r="G46" s="906"/>
    </row>
    <row r="47" spans="1:7" ht="216" customHeight="1">
      <c r="B47" s="674">
        <v>4.0999999999999996</v>
      </c>
      <c r="C47" s="664" t="s">
        <v>1170</v>
      </c>
      <c r="D47" s="664"/>
      <c r="E47" s="658" t="s">
        <v>1171</v>
      </c>
      <c r="F47" s="664"/>
      <c r="G47" s="661" t="s">
        <v>1172</v>
      </c>
    </row>
    <row r="48" spans="1:7" ht="34.5" customHeight="1">
      <c r="B48" s="906" t="s">
        <v>1173</v>
      </c>
      <c r="C48" s="906"/>
      <c r="D48" s="906"/>
      <c r="E48" s="906"/>
      <c r="F48" s="906"/>
      <c r="G48" s="906"/>
    </row>
    <row r="49" spans="2:7" ht="36" customHeight="1">
      <c r="B49" s="910">
        <v>5.0999999999999996</v>
      </c>
      <c r="C49" s="912" t="s">
        <v>1174</v>
      </c>
      <c r="D49" s="714"/>
      <c r="E49" s="664" t="s">
        <v>1175</v>
      </c>
      <c r="F49" s="664"/>
      <c r="G49" s="681"/>
    </row>
    <row r="50" spans="2:7" ht="17.25" customHeight="1">
      <c r="B50" s="910"/>
      <c r="C50" s="911"/>
      <c r="D50" s="715"/>
      <c r="E50" s="658" t="s">
        <v>1176</v>
      </c>
      <c r="F50" s="657"/>
      <c r="G50" s="660" t="s">
        <v>1177</v>
      </c>
    </row>
    <row r="51" spans="2:7" ht="228" customHeight="1">
      <c r="B51" s="910"/>
      <c r="C51" s="911"/>
      <c r="D51" s="716"/>
      <c r="E51" s="658" t="s">
        <v>1178</v>
      </c>
      <c r="F51" s="657"/>
      <c r="G51" s="660" t="s">
        <v>1179</v>
      </c>
    </row>
    <row r="52" spans="2:7" ht="12.6" customHeight="1">
      <c r="B52" s="910">
        <v>5.2</v>
      </c>
      <c r="C52" s="911" t="s">
        <v>1180</v>
      </c>
      <c r="D52" s="907"/>
      <c r="E52" s="658" t="s">
        <v>1181</v>
      </c>
      <c r="F52" s="664"/>
      <c r="G52" s="660" t="s">
        <v>1182</v>
      </c>
    </row>
    <row r="53" spans="2:7">
      <c r="B53" s="910"/>
      <c r="C53" s="911"/>
      <c r="D53" s="908"/>
      <c r="E53" s="658" t="s">
        <v>1183</v>
      </c>
      <c r="F53" s="657"/>
      <c r="G53" s="660" t="s">
        <v>1184</v>
      </c>
    </row>
    <row r="54" spans="2:7" ht="71.25" customHeight="1">
      <c r="B54" s="910"/>
      <c r="C54" s="911"/>
      <c r="D54" s="909"/>
      <c r="E54" s="658" t="s">
        <v>1185</v>
      </c>
      <c r="F54" s="657"/>
      <c r="G54" s="656" t="s">
        <v>1186</v>
      </c>
    </row>
    <row r="55" spans="2:7">
      <c r="B55" s="910">
        <v>5.3</v>
      </c>
      <c r="C55" s="911" t="s">
        <v>1187</v>
      </c>
      <c r="D55" s="907"/>
      <c r="E55" s="658" t="s">
        <v>1188</v>
      </c>
      <c r="F55" s="682"/>
      <c r="G55" s="658" t="s">
        <v>1189</v>
      </c>
    </row>
    <row r="56" spans="2:7">
      <c r="B56" s="910"/>
      <c r="C56" s="911"/>
      <c r="D56" s="909"/>
      <c r="E56" s="676" t="s">
        <v>1190</v>
      </c>
      <c r="F56" s="683"/>
      <c r="G56" s="660" t="s">
        <v>1191</v>
      </c>
    </row>
    <row r="57" spans="2:7" ht="111" customHeight="1">
      <c r="B57" s="903" t="s">
        <v>1192</v>
      </c>
      <c r="C57" s="903"/>
      <c r="D57" s="903"/>
      <c r="E57" s="903"/>
      <c r="F57" s="903"/>
      <c r="G57" s="903"/>
    </row>
    <row r="58" spans="2:7" ht="33.75" customHeight="1">
      <c r="B58" s="904" t="s">
        <v>1193</v>
      </c>
      <c r="C58" s="905"/>
      <c r="D58" s="905"/>
      <c r="E58" s="905"/>
      <c r="F58" s="905"/>
      <c r="G58" s="905"/>
    </row>
    <row r="59" spans="2:7" ht="35.25" customHeight="1">
      <c r="B59" s="906" t="s">
        <v>1194</v>
      </c>
      <c r="C59" s="906"/>
      <c r="D59" s="906"/>
      <c r="E59" s="906"/>
      <c r="F59" s="906"/>
      <c r="G59" s="906"/>
    </row>
    <row r="60" spans="2:7" ht="76.5">
      <c r="B60" s="674">
        <v>6.1</v>
      </c>
      <c r="C60" s="656" t="s">
        <v>1195</v>
      </c>
      <c r="D60" s="663"/>
      <c r="E60" s="676" t="s">
        <v>229</v>
      </c>
      <c r="F60" s="684"/>
      <c r="G60" s="658" t="s">
        <v>1196</v>
      </c>
    </row>
    <row r="61" spans="2:7" ht="114.75">
      <c r="B61" s="674">
        <v>6.2</v>
      </c>
      <c r="C61" s="663" t="s">
        <v>1197</v>
      </c>
      <c r="D61" s="663"/>
      <c r="E61" s="725" t="s">
        <v>1198</v>
      </c>
      <c r="F61" s="663"/>
      <c r="G61" s="658" t="s">
        <v>1199</v>
      </c>
    </row>
    <row r="62" spans="2:7" ht="63.75">
      <c r="B62" s="674">
        <v>6.3</v>
      </c>
      <c r="C62" s="663" t="s">
        <v>1200</v>
      </c>
      <c r="D62" s="663"/>
      <c r="E62" s="658" t="s">
        <v>1201</v>
      </c>
      <c r="F62" s="685"/>
      <c r="G62" s="658" t="s">
        <v>1154</v>
      </c>
    </row>
    <row r="63" spans="2:7" ht="210.6" customHeight="1">
      <c r="B63" s="674">
        <v>6.4</v>
      </c>
      <c r="C63" s="663" t="s">
        <v>1202</v>
      </c>
      <c r="D63" s="663"/>
      <c r="E63" s="676" t="s">
        <v>1203</v>
      </c>
      <c r="F63" s="676"/>
      <c r="G63" s="659"/>
    </row>
    <row r="64" spans="2:7" ht="40.5" customHeight="1">
      <c r="B64" s="904" t="s">
        <v>1204</v>
      </c>
      <c r="C64" s="905"/>
      <c r="D64" s="905"/>
      <c r="E64" s="905"/>
      <c r="F64" s="905"/>
      <c r="G64" s="905"/>
    </row>
  </sheetData>
  <sheetProtection algorithmName="SHA-512" hashValue="PJcb787ahZXdqfduJXBouhxn9XVx6siwJZqcLABtCGMPLH9Xu/RNOYmiSeCl/Xr6NYNMbyOmnbjqGATruKdrkg==" saltValue="flXM8Uc5EQLjH7V2Nct76w==" spinCount="100000" sheet="1" objects="1" scenarios="1"/>
  <mergeCells count="43">
    <mergeCell ref="B1:E1"/>
    <mergeCell ref="B4:E4"/>
    <mergeCell ref="B6:G6"/>
    <mergeCell ref="B7:B8"/>
    <mergeCell ref="C7:C8"/>
    <mergeCell ref="D7:D8"/>
    <mergeCell ref="F7:F8"/>
    <mergeCell ref="B9:B14"/>
    <mergeCell ref="C9:C14"/>
    <mergeCell ref="F9:F14"/>
    <mergeCell ref="B15:G15"/>
    <mergeCell ref="B16:G16"/>
    <mergeCell ref="B17:B23"/>
    <mergeCell ref="C21:C23"/>
    <mergeCell ref="D21:D23"/>
    <mergeCell ref="B24:G24"/>
    <mergeCell ref="B25:B36"/>
    <mergeCell ref="C26:C34"/>
    <mergeCell ref="D26:D34"/>
    <mergeCell ref="B49:B51"/>
    <mergeCell ref="C49:C51"/>
    <mergeCell ref="B37:G37"/>
    <mergeCell ref="B39:G39"/>
    <mergeCell ref="B40:G40"/>
    <mergeCell ref="B41:B42"/>
    <mergeCell ref="C41:C42"/>
    <mergeCell ref="D41:D42"/>
    <mergeCell ref="B57:G57"/>
    <mergeCell ref="B58:G58"/>
    <mergeCell ref="B59:G59"/>
    <mergeCell ref="B64:G64"/>
    <mergeCell ref="D9:D14"/>
    <mergeCell ref="B52:B54"/>
    <mergeCell ref="C52:C54"/>
    <mergeCell ref="D52:D54"/>
    <mergeCell ref="B55:B56"/>
    <mergeCell ref="C55:C56"/>
    <mergeCell ref="D55:D56"/>
    <mergeCell ref="B43:B45"/>
    <mergeCell ref="C43:C45"/>
    <mergeCell ref="D43:D45"/>
    <mergeCell ref="B46:G46"/>
    <mergeCell ref="B48:G48"/>
  </mergeCells>
  <hyperlinks>
    <hyperlink ref="G11" r:id="rId1" xr:uid="{1277CFDE-BB02-460D-AF38-F25F7E4C19AA}"/>
    <hyperlink ref="G43" r:id="rId2" display="https://www.anz.com.au/about-us/esg/environmental-sustainability/climate-change/" xr:uid="{797A10FE-4C37-44F9-9134-3F09FE1A4FAD}"/>
    <hyperlink ref="G42" r:id="rId3" display="https://www.anz.com.au/about-us/esg/environmental-sustainability/climate-change/" xr:uid="{493680CB-BA23-4675-9475-73357AF1A59A}"/>
    <hyperlink ref="B4:E4" r:id="rId4" display="The 2024 United Nations Principles for Responsible Banking Assurance Statement." xr:uid="{780B1038-8842-4975-8E56-79C4062E74A9}"/>
  </hyperlinks>
  <pageMargins left="0.7" right="0.7" top="0.75" bottom="0.75" header="0.3" footer="0.3"/>
  <pageSetup paperSize="8" scale="54" fitToHeight="0" orientation="landscape" r:id="rId5"/>
  <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6C33B-819B-491E-8F57-72BC7BD30549}">
  <sheetPr>
    <tabColor rgb="FF1D164C"/>
  </sheetPr>
  <dimension ref="A1:C140"/>
  <sheetViews>
    <sheetView workbookViewId="0">
      <selection activeCell="A2" sqref="A2"/>
    </sheetView>
  </sheetViews>
  <sheetFormatPr defaultColWidth="9.25" defaultRowHeight="12.75"/>
  <cols>
    <col min="1" max="1" width="4.5" style="2" customWidth="1"/>
    <col min="2" max="2" width="38.625" style="2" customWidth="1"/>
    <col min="3" max="3" width="87.625" style="2" customWidth="1"/>
    <col min="4" max="16384" width="9.25" style="2"/>
  </cols>
  <sheetData>
    <row r="1" spans="1:3" ht="95.25" customHeight="1">
      <c r="A1" s="742" t="s">
        <v>0</v>
      </c>
      <c r="B1" s="742"/>
      <c r="C1" s="742"/>
    </row>
    <row r="3" spans="1:3" ht="24.75">
      <c r="B3" s="686" t="s">
        <v>21</v>
      </c>
    </row>
    <row r="4" spans="1:3" ht="38.1" customHeight="1">
      <c r="B4" s="921" t="s">
        <v>1205</v>
      </c>
      <c r="C4" s="921"/>
    </row>
    <row r="6" spans="1:3" ht="24" customHeight="1">
      <c r="B6" s="687" t="s">
        <v>1206</v>
      </c>
      <c r="C6" s="687" t="s">
        <v>1207</v>
      </c>
    </row>
    <row r="7" spans="1:3" ht="41.45" customHeight="1">
      <c r="B7" s="688" t="s">
        <v>1208</v>
      </c>
      <c r="C7" s="688" t="s">
        <v>1209</v>
      </c>
    </row>
    <row r="8" spans="1:3" ht="30.6" customHeight="1">
      <c r="B8" s="689" t="s">
        <v>1210</v>
      </c>
      <c r="C8" s="689" t="s">
        <v>1211</v>
      </c>
    </row>
    <row r="9" spans="1:3" ht="36" customHeight="1">
      <c r="B9" s="688" t="s">
        <v>1212</v>
      </c>
      <c r="C9" s="688" t="s">
        <v>1213</v>
      </c>
    </row>
    <row r="10" spans="1:3" ht="26.1" customHeight="1">
      <c r="B10" s="688" t="s">
        <v>1214</v>
      </c>
      <c r="C10" s="688" t="s">
        <v>1215</v>
      </c>
    </row>
    <row r="11" spans="1:3" ht="39" customHeight="1">
      <c r="B11" s="918" t="s">
        <v>1216</v>
      </c>
      <c r="C11" s="690" t="s">
        <v>1217</v>
      </c>
    </row>
    <row r="12" spans="1:3" ht="27" customHeight="1">
      <c r="B12" s="920"/>
      <c r="C12" s="689" t="s">
        <v>1218</v>
      </c>
    </row>
    <row r="13" spans="1:3" ht="38.450000000000003" customHeight="1">
      <c r="B13" s="688" t="s">
        <v>1219</v>
      </c>
      <c r="C13" s="688" t="s">
        <v>1220</v>
      </c>
    </row>
    <row r="14" spans="1:3" ht="28.5" customHeight="1">
      <c r="B14" s="688" t="s">
        <v>1221</v>
      </c>
      <c r="C14" s="688" t="s">
        <v>1222</v>
      </c>
    </row>
    <row r="15" spans="1:3" ht="38.450000000000003" customHeight="1">
      <c r="B15" s="688" t="s">
        <v>1223</v>
      </c>
      <c r="C15" s="688" t="s">
        <v>1224</v>
      </c>
    </row>
    <row r="16" spans="1:3" ht="57" customHeight="1">
      <c r="B16" s="688" t="s">
        <v>1225</v>
      </c>
      <c r="C16" s="688" t="s">
        <v>1226</v>
      </c>
    </row>
    <row r="17" spans="2:3" ht="64.5" customHeight="1">
      <c r="B17" s="688" t="s">
        <v>1227</v>
      </c>
      <c r="C17" s="688" t="s">
        <v>1228</v>
      </c>
    </row>
    <row r="18" spans="2:3" ht="33.950000000000003" customHeight="1">
      <c r="B18" s="688" t="s">
        <v>1229</v>
      </c>
      <c r="C18" s="688" t="s">
        <v>1230</v>
      </c>
    </row>
    <row r="19" spans="2:3" ht="31.5" customHeight="1">
      <c r="B19" s="688" t="s">
        <v>1231</v>
      </c>
      <c r="C19" s="688" t="s">
        <v>1232</v>
      </c>
    </row>
    <row r="20" spans="2:3" ht="37.5" customHeight="1">
      <c r="B20" s="688" t="s">
        <v>1233</v>
      </c>
      <c r="C20" s="688" t="s">
        <v>1234</v>
      </c>
    </row>
    <row r="21" spans="2:3" ht="48" customHeight="1">
      <c r="B21" s="688" t="s">
        <v>1235</v>
      </c>
      <c r="C21" s="688" t="s">
        <v>1236</v>
      </c>
    </row>
    <row r="22" spans="2:3" ht="48" customHeight="1">
      <c r="B22" s="688" t="s">
        <v>1237</v>
      </c>
      <c r="C22" s="688" t="s">
        <v>1238</v>
      </c>
    </row>
    <row r="23" spans="2:3" ht="34.5" customHeight="1">
      <c r="B23" s="918" t="s">
        <v>1239</v>
      </c>
      <c r="C23" s="690" t="s">
        <v>1240</v>
      </c>
    </row>
    <row r="24" spans="2:3" ht="18.600000000000001" customHeight="1">
      <c r="B24" s="919"/>
      <c r="C24" s="691" t="s">
        <v>1241</v>
      </c>
    </row>
    <row r="25" spans="2:3" ht="14.25">
      <c r="B25" s="919"/>
      <c r="C25" s="691" t="s">
        <v>1242</v>
      </c>
    </row>
    <row r="26" spans="2:3" ht="19.5" customHeight="1">
      <c r="B26" s="919"/>
      <c r="C26" s="691" t="s">
        <v>1243</v>
      </c>
    </row>
    <row r="27" spans="2:3" ht="20.45" customHeight="1">
      <c r="B27" s="920"/>
      <c r="C27" s="718" t="s">
        <v>1244</v>
      </c>
    </row>
    <row r="28" spans="2:3" ht="24.6" customHeight="1">
      <c r="B28" s="688" t="s">
        <v>1245</v>
      </c>
      <c r="C28" s="688" t="s">
        <v>1246</v>
      </c>
    </row>
    <row r="29" spans="2:3" ht="57" customHeight="1">
      <c r="B29" s="688" t="s">
        <v>1247</v>
      </c>
      <c r="C29" s="688" t="s">
        <v>1248</v>
      </c>
    </row>
    <row r="30" spans="2:3" ht="35.1" customHeight="1">
      <c r="B30" s="688" t="s">
        <v>1249</v>
      </c>
      <c r="C30" s="688" t="s">
        <v>1250</v>
      </c>
    </row>
    <row r="31" spans="2:3" ht="59.1" customHeight="1">
      <c r="B31" s="688" t="s">
        <v>1251</v>
      </c>
      <c r="C31" s="688" t="s">
        <v>1252</v>
      </c>
    </row>
    <row r="32" spans="2:3" ht="68.099999999999994" customHeight="1">
      <c r="B32" s="688" t="s">
        <v>62</v>
      </c>
      <c r="C32" s="688" t="s">
        <v>1253</v>
      </c>
    </row>
    <row r="33" spans="2:3" ht="73.5" customHeight="1">
      <c r="B33" s="688" t="s">
        <v>1254</v>
      </c>
      <c r="C33" s="688" t="s">
        <v>1255</v>
      </c>
    </row>
    <row r="34" spans="2:3" ht="45.6" customHeight="1">
      <c r="B34" s="688" t="s">
        <v>1256</v>
      </c>
      <c r="C34" s="688" t="s">
        <v>1257</v>
      </c>
    </row>
    <row r="35" spans="2:3" ht="36.950000000000003" customHeight="1">
      <c r="B35" s="688" t="s">
        <v>1258</v>
      </c>
      <c r="C35" s="722" t="s">
        <v>1259</v>
      </c>
    </row>
    <row r="36" spans="2:3" ht="56.45" customHeight="1">
      <c r="B36" s="688" t="s">
        <v>1260</v>
      </c>
      <c r="C36" s="688" t="s">
        <v>1261</v>
      </c>
    </row>
    <row r="37" spans="2:3" ht="38.450000000000003" customHeight="1">
      <c r="B37" s="688" t="s">
        <v>10</v>
      </c>
      <c r="C37" s="688" t="s">
        <v>1262</v>
      </c>
    </row>
    <row r="38" spans="2:3" ht="33" customHeight="1">
      <c r="B38" s="688" t="s">
        <v>1263</v>
      </c>
      <c r="C38" s="688" t="s">
        <v>1264</v>
      </c>
    </row>
    <row r="39" spans="2:3" ht="45.95" customHeight="1">
      <c r="B39" s="688" t="s">
        <v>1265</v>
      </c>
      <c r="C39" s="688" t="s">
        <v>1266</v>
      </c>
    </row>
    <row r="40" spans="2:3" ht="36" customHeight="1">
      <c r="B40" s="688" t="s">
        <v>1267</v>
      </c>
      <c r="C40" s="688" t="s">
        <v>1268</v>
      </c>
    </row>
    <row r="41" spans="2:3" ht="57" customHeight="1">
      <c r="B41" s="688" t="s">
        <v>1269</v>
      </c>
      <c r="C41" s="688" t="s">
        <v>1270</v>
      </c>
    </row>
    <row r="42" spans="2:3" ht="57.6" customHeight="1">
      <c r="B42" s="688" t="s">
        <v>1271</v>
      </c>
      <c r="C42" s="688" t="s">
        <v>1272</v>
      </c>
    </row>
    <row r="43" spans="2:3" ht="48" customHeight="1">
      <c r="B43" s="688" t="s">
        <v>1273</v>
      </c>
      <c r="C43" s="688" t="s">
        <v>1274</v>
      </c>
    </row>
    <row r="44" spans="2:3" ht="46.5" customHeight="1">
      <c r="B44" s="688" t="s">
        <v>1275</v>
      </c>
      <c r="C44" s="688" t="s">
        <v>1276</v>
      </c>
    </row>
    <row r="45" spans="2:3" ht="59.1" customHeight="1">
      <c r="B45" s="688" t="s">
        <v>1277</v>
      </c>
      <c r="C45" s="688" t="s">
        <v>1278</v>
      </c>
    </row>
    <row r="46" spans="2:3" ht="71.099999999999994" customHeight="1">
      <c r="B46" s="688" t="s">
        <v>1279</v>
      </c>
      <c r="C46" s="688" t="s">
        <v>1280</v>
      </c>
    </row>
    <row r="47" spans="2:3" ht="32.450000000000003" customHeight="1">
      <c r="B47" s="688" t="s">
        <v>1281</v>
      </c>
      <c r="C47" s="688" t="s">
        <v>1282</v>
      </c>
    </row>
    <row r="48" spans="2:3" ht="31.5" customHeight="1">
      <c r="B48" s="689" t="s">
        <v>1283</v>
      </c>
      <c r="C48" s="689" t="s">
        <v>1284</v>
      </c>
    </row>
    <row r="49" spans="2:3" ht="33" customHeight="1">
      <c r="B49" s="688" t="s">
        <v>1285</v>
      </c>
      <c r="C49" s="688" t="s">
        <v>1286</v>
      </c>
    </row>
    <row r="50" spans="2:3" ht="30" customHeight="1">
      <c r="B50" s="688" t="s">
        <v>1287</v>
      </c>
      <c r="C50" s="688" t="s">
        <v>1288</v>
      </c>
    </row>
    <row r="51" spans="2:3" ht="25.9" customHeight="1">
      <c r="B51" s="688" t="s">
        <v>1289</v>
      </c>
      <c r="C51" s="688" t="s">
        <v>1290</v>
      </c>
    </row>
    <row r="52" spans="2:3" ht="57.6" customHeight="1">
      <c r="B52" s="688" t="s">
        <v>1291</v>
      </c>
      <c r="C52" s="688" t="s">
        <v>1292</v>
      </c>
    </row>
    <row r="53" spans="2:3" ht="90" customHeight="1">
      <c r="B53" s="688" t="s">
        <v>1293</v>
      </c>
      <c r="C53" s="688" t="s">
        <v>1294</v>
      </c>
    </row>
    <row r="54" spans="2:3" ht="27.95" customHeight="1">
      <c r="B54" s="688" t="s">
        <v>1295</v>
      </c>
      <c r="C54" s="688" t="s">
        <v>1296</v>
      </c>
    </row>
    <row r="55" spans="2:3" ht="38.1" customHeight="1">
      <c r="B55" s="688" t="s">
        <v>1297</v>
      </c>
      <c r="C55" s="688" t="s">
        <v>1298</v>
      </c>
    </row>
    <row r="56" spans="2:3" ht="57.6" customHeight="1">
      <c r="B56" s="688" t="s">
        <v>1299</v>
      </c>
      <c r="C56" s="688" t="s">
        <v>1300</v>
      </c>
    </row>
    <row r="57" spans="2:3" ht="71.099999999999994" customHeight="1">
      <c r="B57" s="688" t="s">
        <v>1301</v>
      </c>
      <c r="C57" s="688" t="s">
        <v>1302</v>
      </c>
    </row>
    <row r="58" spans="2:3" ht="73.5" customHeight="1">
      <c r="B58" s="688" t="s">
        <v>1303</v>
      </c>
      <c r="C58" s="688" t="s">
        <v>1304</v>
      </c>
    </row>
    <row r="59" spans="2:3" ht="38.1" customHeight="1">
      <c r="B59" s="918" t="s">
        <v>1305</v>
      </c>
      <c r="C59" s="690" t="s">
        <v>1306</v>
      </c>
    </row>
    <row r="60" spans="2:3" ht="57" customHeight="1">
      <c r="B60" s="920"/>
      <c r="C60" s="689" t="s">
        <v>1307</v>
      </c>
    </row>
    <row r="61" spans="2:3" ht="45" customHeight="1">
      <c r="B61" s="918" t="s">
        <v>1308</v>
      </c>
      <c r="C61" s="690" t="s">
        <v>1309</v>
      </c>
    </row>
    <row r="62" spans="2:3" ht="14.25">
      <c r="B62" s="919"/>
      <c r="C62" s="539"/>
    </row>
    <row r="63" spans="2:3" ht="72" customHeight="1">
      <c r="B63" s="920"/>
      <c r="C63" s="689" t="s">
        <v>1310</v>
      </c>
    </row>
    <row r="64" spans="2:3" ht="54.6" customHeight="1">
      <c r="B64" s="688" t="s">
        <v>1311</v>
      </c>
      <c r="C64" s="688" t="s">
        <v>1312</v>
      </c>
    </row>
    <row r="65" spans="2:3" ht="53.1" customHeight="1">
      <c r="B65" s="688" t="s">
        <v>1313</v>
      </c>
      <c r="C65" s="688" t="s">
        <v>1314</v>
      </c>
    </row>
    <row r="66" spans="2:3" ht="74.099999999999994" customHeight="1">
      <c r="B66" s="688" t="s">
        <v>1315</v>
      </c>
      <c r="C66" s="688" t="s">
        <v>1316</v>
      </c>
    </row>
    <row r="67" spans="2:3" ht="42" customHeight="1">
      <c r="B67" s="688" t="s">
        <v>1317</v>
      </c>
      <c r="C67" s="688" t="s">
        <v>1318</v>
      </c>
    </row>
    <row r="68" spans="2:3" ht="33" customHeight="1">
      <c r="B68" s="918" t="s">
        <v>1319</v>
      </c>
      <c r="C68" s="690" t="s">
        <v>1320</v>
      </c>
    </row>
    <row r="69" spans="2:3" ht="14.25">
      <c r="B69" s="919"/>
      <c r="C69" s="691" t="s">
        <v>1321</v>
      </c>
    </row>
    <row r="70" spans="2:3" ht="14.25">
      <c r="B70" s="919"/>
      <c r="C70" s="691" t="s">
        <v>1322</v>
      </c>
    </row>
    <row r="71" spans="2:3" ht="14.25">
      <c r="B71" s="919"/>
      <c r="C71" s="691" t="s">
        <v>1323</v>
      </c>
    </row>
    <row r="72" spans="2:3" ht="14.25">
      <c r="B72" s="919"/>
      <c r="C72" s="691" t="s">
        <v>1324</v>
      </c>
    </row>
    <row r="73" spans="2:3" ht="14.25">
      <c r="B73" s="919"/>
      <c r="C73" s="691" t="s">
        <v>1325</v>
      </c>
    </row>
    <row r="74" spans="2:3" ht="14.25">
      <c r="B74" s="919"/>
      <c r="C74" s="691" t="s">
        <v>1326</v>
      </c>
    </row>
    <row r="75" spans="2:3" ht="14.25">
      <c r="B75" s="919"/>
      <c r="C75" s="691" t="s">
        <v>1327</v>
      </c>
    </row>
    <row r="76" spans="2:3" ht="28.5">
      <c r="B76" s="919"/>
      <c r="C76" s="691" t="s">
        <v>1328</v>
      </c>
    </row>
    <row r="77" spans="2:3" ht="14.25">
      <c r="B77" s="919"/>
      <c r="C77" s="539"/>
    </row>
    <row r="78" spans="2:3" ht="69.599999999999994" customHeight="1">
      <c r="B78" s="920"/>
      <c r="C78" s="689" t="s">
        <v>1329</v>
      </c>
    </row>
    <row r="79" spans="2:3" ht="39.6" customHeight="1">
      <c r="B79" s="688" t="s">
        <v>1330</v>
      </c>
      <c r="C79" s="688" t="s">
        <v>1331</v>
      </c>
    </row>
    <row r="80" spans="2:3" ht="38.1" customHeight="1">
      <c r="B80" s="688" t="s">
        <v>1332</v>
      </c>
      <c r="C80" s="688" t="s">
        <v>1333</v>
      </c>
    </row>
    <row r="81" spans="2:3" ht="27" customHeight="1">
      <c r="B81" s="688" t="s">
        <v>1334</v>
      </c>
      <c r="C81" s="688" t="s">
        <v>1335</v>
      </c>
    </row>
    <row r="82" spans="2:3" ht="51.6" customHeight="1">
      <c r="B82" s="688" t="s">
        <v>1336</v>
      </c>
      <c r="C82" s="688" t="s">
        <v>1337</v>
      </c>
    </row>
    <row r="83" spans="2:3" ht="37.5" customHeight="1">
      <c r="B83" s="918" t="s">
        <v>1338</v>
      </c>
      <c r="C83" s="690" t="s">
        <v>1339</v>
      </c>
    </row>
    <row r="84" spans="2:3" ht="42.75">
      <c r="B84" s="919"/>
      <c r="C84" s="691" t="s">
        <v>1340</v>
      </c>
    </row>
    <row r="85" spans="2:3" ht="28.5">
      <c r="B85" s="919"/>
      <c r="C85" s="691" t="s">
        <v>1341</v>
      </c>
    </row>
    <row r="86" spans="2:3" ht="28.5">
      <c r="B86" s="919"/>
      <c r="C86" s="691" t="s">
        <v>1342</v>
      </c>
    </row>
    <row r="87" spans="2:3" ht="28.5">
      <c r="B87" s="919"/>
      <c r="C87" s="691" t="s">
        <v>1343</v>
      </c>
    </row>
    <row r="88" spans="2:3" ht="28.5">
      <c r="B88" s="919"/>
      <c r="C88" s="691" t="s">
        <v>1344</v>
      </c>
    </row>
    <row r="89" spans="2:3" ht="78.95" customHeight="1">
      <c r="B89" s="920"/>
      <c r="C89" s="689" t="s">
        <v>1345</v>
      </c>
    </row>
    <row r="90" spans="2:3" ht="67.5" customHeight="1">
      <c r="B90" s="688" t="s">
        <v>1346</v>
      </c>
      <c r="C90" s="688" t="s">
        <v>1347</v>
      </c>
    </row>
    <row r="91" spans="2:3" ht="31.5" customHeight="1">
      <c r="B91" s="688" t="s">
        <v>1348</v>
      </c>
      <c r="C91" s="688" t="s">
        <v>1349</v>
      </c>
    </row>
    <row r="92" spans="2:3" ht="33" customHeight="1">
      <c r="B92" s="688" t="s">
        <v>1350</v>
      </c>
      <c r="C92" s="688" t="s">
        <v>1351</v>
      </c>
    </row>
    <row r="93" spans="2:3" ht="50.1" customHeight="1">
      <c r="B93" s="688" t="s">
        <v>1352</v>
      </c>
      <c r="C93" s="688" t="s">
        <v>1353</v>
      </c>
    </row>
    <row r="94" spans="2:3" ht="43.5" customHeight="1">
      <c r="B94" s="688" t="s">
        <v>1354</v>
      </c>
      <c r="C94" s="688" t="s">
        <v>1355</v>
      </c>
    </row>
    <row r="95" spans="2:3" ht="50.1" customHeight="1">
      <c r="B95" s="688" t="s">
        <v>1356</v>
      </c>
      <c r="C95" s="688" t="s">
        <v>1357</v>
      </c>
    </row>
    <row r="96" spans="2:3" ht="42.75">
      <c r="B96" s="688" t="s">
        <v>1358</v>
      </c>
      <c r="C96" s="688" t="s">
        <v>1359</v>
      </c>
    </row>
    <row r="97" spans="2:3" ht="23.1" customHeight="1">
      <c r="B97" s="688" t="s">
        <v>1360</v>
      </c>
      <c r="C97" s="688" t="s">
        <v>1361</v>
      </c>
    </row>
    <row r="98" spans="2:3" ht="42.75">
      <c r="B98" s="688" t="s">
        <v>1362</v>
      </c>
      <c r="C98" s="688" t="s">
        <v>1363</v>
      </c>
    </row>
    <row r="99" spans="2:3" ht="78" customHeight="1">
      <c r="B99" s="688" t="s">
        <v>1364</v>
      </c>
      <c r="C99" s="688" t="s">
        <v>1365</v>
      </c>
    </row>
    <row r="100" spans="2:3" ht="25.9" customHeight="1">
      <c r="B100" s="688" t="s">
        <v>1366</v>
      </c>
      <c r="C100" s="688" t="s">
        <v>1367</v>
      </c>
    </row>
    <row r="101" spans="2:3" ht="36" customHeight="1">
      <c r="B101" s="689" t="s">
        <v>1368</v>
      </c>
      <c r="C101" s="689" t="s">
        <v>1369</v>
      </c>
    </row>
    <row r="102" spans="2:3" ht="71.099999999999994" customHeight="1">
      <c r="B102" s="688" t="s">
        <v>1370</v>
      </c>
      <c r="C102" s="688" t="s">
        <v>1371</v>
      </c>
    </row>
    <row r="103" spans="2:3" ht="63.6" customHeight="1">
      <c r="B103" s="688" t="s">
        <v>1372</v>
      </c>
      <c r="C103" s="688" t="s">
        <v>1373</v>
      </c>
    </row>
    <row r="104" spans="2:3" ht="51" customHeight="1">
      <c r="B104" s="688" t="s">
        <v>1374</v>
      </c>
      <c r="C104" s="688" t="s">
        <v>1375</v>
      </c>
    </row>
    <row r="105" spans="2:3" ht="70.5" customHeight="1">
      <c r="B105" s="688" t="s">
        <v>1376</v>
      </c>
      <c r="C105" s="688" t="s">
        <v>1377</v>
      </c>
    </row>
    <row r="106" spans="2:3" ht="99" customHeight="1">
      <c r="B106" s="688" t="s">
        <v>1378</v>
      </c>
      <c r="C106" s="688" t="s">
        <v>1379</v>
      </c>
    </row>
    <row r="107" spans="2:3" ht="55.5" customHeight="1">
      <c r="B107" s="688" t="s">
        <v>1380</v>
      </c>
      <c r="C107" s="688" t="s">
        <v>1381</v>
      </c>
    </row>
    <row r="108" spans="2:3" ht="60" customHeight="1">
      <c r="B108" s="688" t="s">
        <v>1382</v>
      </c>
      <c r="C108" s="688" t="s">
        <v>1383</v>
      </c>
    </row>
    <row r="109" spans="2:3" ht="69" customHeight="1">
      <c r="B109" s="688" t="s">
        <v>1384</v>
      </c>
      <c r="C109" s="688" t="s">
        <v>1385</v>
      </c>
    </row>
    <row r="110" spans="2:3" ht="55.5" customHeight="1">
      <c r="B110" s="688" t="s">
        <v>1386</v>
      </c>
      <c r="C110" s="688" t="s">
        <v>1387</v>
      </c>
    </row>
    <row r="111" spans="2:3" ht="24" customHeight="1">
      <c r="B111" s="688" t="s">
        <v>1388</v>
      </c>
      <c r="C111" s="688" t="s">
        <v>1389</v>
      </c>
    </row>
    <row r="112" spans="2:3" ht="37.5" customHeight="1">
      <c r="B112" s="688" t="s">
        <v>1390</v>
      </c>
      <c r="C112" s="688" t="s">
        <v>1391</v>
      </c>
    </row>
    <row r="113" spans="2:3" ht="53.1" customHeight="1">
      <c r="B113" s="688" t="s">
        <v>1392</v>
      </c>
      <c r="C113" s="688" t="s">
        <v>1393</v>
      </c>
    </row>
    <row r="114" spans="2:3" ht="36.6" customHeight="1">
      <c r="B114" s="688" t="s">
        <v>1394</v>
      </c>
      <c r="C114" s="688" t="s">
        <v>1395</v>
      </c>
    </row>
    <row r="115" spans="2:3" ht="52.5" customHeight="1">
      <c r="B115" s="688" t="s">
        <v>1396</v>
      </c>
      <c r="C115" s="722" t="s">
        <v>1397</v>
      </c>
    </row>
    <row r="116" spans="2:3" ht="62.1" customHeight="1">
      <c r="B116" s="688" t="s">
        <v>1398</v>
      </c>
      <c r="C116" s="688" t="s">
        <v>1399</v>
      </c>
    </row>
    <row r="117" spans="2:3" ht="25.5" customHeight="1">
      <c r="B117" s="688" t="s">
        <v>1400</v>
      </c>
      <c r="C117" s="688" t="s">
        <v>1401</v>
      </c>
    </row>
    <row r="118" spans="2:3" ht="24.6" customHeight="1">
      <c r="B118" s="688" t="s">
        <v>1402</v>
      </c>
      <c r="C118" s="688" t="s">
        <v>1403</v>
      </c>
    </row>
    <row r="119" spans="2:3" ht="53.1" customHeight="1">
      <c r="B119" s="688" t="s">
        <v>1404</v>
      </c>
      <c r="C119" s="688" t="s">
        <v>1405</v>
      </c>
    </row>
    <row r="120" spans="2:3" ht="45" customHeight="1">
      <c r="B120" s="688" t="s">
        <v>1406</v>
      </c>
      <c r="C120" s="688" t="s">
        <v>1407</v>
      </c>
    </row>
    <row r="121" spans="2:3" ht="52.5" customHeight="1">
      <c r="B121" s="688" t="s">
        <v>1408</v>
      </c>
      <c r="C121" s="688" t="s">
        <v>1409</v>
      </c>
    </row>
    <row r="122" spans="2:3" ht="29.45" customHeight="1">
      <c r="B122" s="688" t="s">
        <v>1410</v>
      </c>
      <c r="C122" s="688" t="s">
        <v>1411</v>
      </c>
    </row>
    <row r="123" spans="2:3" ht="39" customHeight="1">
      <c r="B123" s="688" t="s">
        <v>1412</v>
      </c>
      <c r="C123" s="688" t="s">
        <v>1413</v>
      </c>
    </row>
    <row r="124" spans="2:3" ht="69.599999999999994" customHeight="1">
      <c r="B124" s="688" t="s">
        <v>1414</v>
      </c>
      <c r="C124" s="688" t="s">
        <v>1415</v>
      </c>
    </row>
    <row r="125" spans="2:3" ht="81.599999999999994" customHeight="1">
      <c r="B125" s="688" t="s">
        <v>1416</v>
      </c>
      <c r="C125" s="688" t="s">
        <v>1417</v>
      </c>
    </row>
    <row r="126" spans="2:3" ht="65.099999999999994" customHeight="1">
      <c r="B126" s="688" t="s">
        <v>1418</v>
      </c>
      <c r="C126" s="688" t="s">
        <v>1419</v>
      </c>
    </row>
    <row r="127" spans="2:3" ht="51.6" customHeight="1">
      <c r="B127" s="688" t="s">
        <v>1420</v>
      </c>
      <c r="C127" s="688" t="s">
        <v>1421</v>
      </c>
    </row>
    <row r="128" spans="2:3" ht="48" customHeight="1">
      <c r="B128" s="688" t="s">
        <v>1422</v>
      </c>
      <c r="C128" s="688" t="s">
        <v>1423</v>
      </c>
    </row>
    <row r="129" spans="2:3" ht="36" customHeight="1">
      <c r="B129" s="688" t="s">
        <v>1424</v>
      </c>
      <c r="C129" s="688" t="s">
        <v>1425</v>
      </c>
    </row>
    <row r="130" spans="2:3" ht="46.5" customHeight="1">
      <c r="B130" s="688" t="s">
        <v>1426</v>
      </c>
      <c r="C130" s="688" t="s">
        <v>1427</v>
      </c>
    </row>
    <row r="131" spans="2:3" ht="36.950000000000003" customHeight="1">
      <c r="B131" s="688" t="s">
        <v>1428</v>
      </c>
      <c r="C131" s="688" t="s">
        <v>1429</v>
      </c>
    </row>
    <row r="132" spans="2:3" ht="20.45" customHeight="1">
      <c r="B132" s="688" t="s">
        <v>1430</v>
      </c>
      <c r="C132" s="688" t="s">
        <v>1431</v>
      </c>
    </row>
    <row r="133" spans="2:3" ht="78" customHeight="1">
      <c r="B133" s="688" t="s">
        <v>1432</v>
      </c>
      <c r="C133" s="688" t="s">
        <v>1433</v>
      </c>
    </row>
    <row r="134" spans="2:3" ht="58.5" customHeight="1">
      <c r="B134" s="688" t="s">
        <v>1434</v>
      </c>
      <c r="C134" s="688" t="s">
        <v>1435</v>
      </c>
    </row>
    <row r="135" spans="2:3" ht="14.25">
      <c r="B135" s="692"/>
      <c r="C135" s="15"/>
    </row>
    <row r="136" spans="2:3">
      <c r="B136" s="693"/>
    </row>
    <row r="137" spans="2:3">
      <c r="B137" s="693"/>
    </row>
    <row r="138" spans="2:3">
      <c r="B138" s="693"/>
    </row>
    <row r="139" spans="2:3">
      <c r="B139" s="693"/>
    </row>
    <row r="140" spans="2:3">
      <c r="B140" s="693"/>
    </row>
  </sheetData>
  <sheetProtection algorithmName="SHA-512" hashValue="COoRAG2GhEUdgRljfiIzra+qU/C9rYOWJqAD9knBepvjL9XDE3Ly/Na6ODHSVuJyKImINxhPReeu/PX+qFA8RA==" saltValue="z+cHCrPPT/e7PBixW0qt9Q==" spinCount="100000" sheet="1" objects="1" scenarios="1"/>
  <mergeCells count="8">
    <mergeCell ref="B68:B78"/>
    <mergeCell ref="B83:B89"/>
    <mergeCell ref="A1:C1"/>
    <mergeCell ref="B4:C4"/>
    <mergeCell ref="B11:B12"/>
    <mergeCell ref="B23:B27"/>
    <mergeCell ref="B59:B60"/>
    <mergeCell ref="B61:B63"/>
  </mergeCells>
  <hyperlinks>
    <hyperlink ref="C115" r:id="rId1" display="The Safeguard Mechanism is the Australian Government's policy for reducing emissions at Australia's largest industrial facilities. It sets legislated limits - known as baselines - on the greenhouse gas emissions of these facilities.  See Safeguard Mechanism." xr:uid="{6B28B0F8-410C-4DDA-9722-FEAB404249DF}"/>
    <hyperlink ref="C35" r:id="rId2" xr:uid="{E37795C0-4A84-4B3F-9A98-AEA272672281}"/>
  </hyperlinks>
  <pageMargins left="0.7" right="0.7" top="0.75" bottom="0.75" header="0.3" footer="0.3"/>
  <pageSetup orientation="portrait" horizontalDpi="1200" verticalDpi="1200"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CC0B8-8180-41D1-BBC8-918D465095B7}">
  <sheetPr>
    <tabColor rgb="FF1D164C"/>
  </sheetPr>
  <dimension ref="A1:E22"/>
  <sheetViews>
    <sheetView zoomScaleNormal="100" workbookViewId="0">
      <selection activeCell="A2" sqref="A2"/>
    </sheetView>
  </sheetViews>
  <sheetFormatPr defaultColWidth="9.25" defaultRowHeight="12.75"/>
  <cols>
    <col min="1" max="1" width="3.25" style="2" customWidth="1"/>
    <col min="2" max="2" width="90.25" style="2" customWidth="1"/>
    <col min="3" max="3" width="9" style="2" bestFit="1" customWidth="1"/>
    <col min="4" max="16384" width="9.25" style="2"/>
  </cols>
  <sheetData>
    <row r="1" spans="1:5" ht="94.35" customHeight="1">
      <c r="A1" s="790" t="s">
        <v>0</v>
      </c>
      <c r="B1" s="790"/>
      <c r="C1" s="790"/>
      <c r="D1" s="790"/>
      <c r="E1" s="790"/>
    </row>
    <row r="4" spans="1:5" ht="24.75">
      <c r="B4" s="686" t="s">
        <v>23</v>
      </c>
    </row>
    <row r="7" spans="1:5" ht="27.6" customHeight="1">
      <c r="B7" s="694" t="s">
        <v>1436</v>
      </c>
    </row>
    <row r="8" spans="1:5" ht="24" customHeight="1">
      <c r="B8" s="720" t="s">
        <v>1032</v>
      </c>
    </row>
    <row r="9" spans="1:5" ht="24" customHeight="1">
      <c r="B9" s="721" t="s">
        <v>1437</v>
      </c>
    </row>
    <row r="10" spans="1:5" ht="24" customHeight="1">
      <c r="B10" s="721" t="s">
        <v>1438</v>
      </c>
    </row>
    <row r="11" spans="1:5" ht="24" customHeight="1">
      <c r="B11" s="721" t="s">
        <v>1439</v>
      </c>
    </row>
    <row r="12" spans="1:5" ht="24" customHeight="1">
      <c r="B12" s="721" t="s">
        <v>507</v>
      </c>
    </row>
    <row r="13" spans="1:5" ht="24" customHeight="1">
      <c r="B13" s="721" t="s">
        <v>1440</v>
      </c>
    </row>
    <row r="14" spans="1:5" ht="24" customHeight="1">
      <c r="B14" s="721" t="s">
        <v>1441</v>
      </c>
    </row>
    <row r="15" spans="1:5" ht="24" customHeight="1">
      <c r="B15" s="721" t="s">
        <v>1442</v>
      </c>
    </row>
    <row r="16" spans="1:5" ht="24" customHeight="1">
      <c r="B16" s="721" t="s">
        <v>1443</v>
      </c>
    </row>
    <row r="17" spans="2:2" ht="24" customHeight="1">
      <c r="B17" s="721" t="s">
        <v>1444</v>
      </c>
    </row>
    <row r="18" spans="2:2" ht="24" customHeight="1">
      <c r="B18" s="721" t="s">
        <v>1445</v>
      </c>
    </row>
    <row r="19" spans="2:2" ht="24" customHeight="1">
      <c r="B19" s="721" t="s">
        <v>1446</v>
      </c>
    </row>
    <row r="20" spans="2:2" ht="24" customHeight="1">
      <c r="B20" s="721" t="s">
        <v>1447</v>
      </c>
    </row>
    <row r="21" spans="2:2" ht="24" customHeight="1">
      <c r="B21" s="719" t="s">
        <v>1448</v>
      </c>
    </row>
    <row r="22" spans="2:2" ht="24" customHeight="1">
      <c r="B22" s="721" t="s">
        <v>1031</v>
      </c>
    </row>
  </sheetData>
  <sheetProtection algorithmName="SHA-512" hashValue="T+O8asH8DiUMrRnzkrGobKH1pXHJa4zgjFt/LKpOh4VfkeP4qlKs6RZAy8hvjqVNGm/zZSz2lUntTs9jW3f95w==" saltValue="sv35GetZxnBiZkVJmuhxdQ==" spinCount="100000" sheet="1" objects="1" scenarios="1"/>
  <mergeCells count="1">
    <mergeCell ref="A1:E1"/>
  </mergeCells>
  <hyperlinks>
    <hyperlink ref="B8" r:id="rId1" display="Anti-Bribery and Anti-Corruption Policy  " xr:uid="{2894B6BB-BA66-46B7-8360-1E2963A16064}"/>
    <hyperlink ref="B9" r:id="rId2" display="Anti-Money Laundering and Counter-Terrorism Financing Policy Summary  " xr:uid="{90854656-5A9D-4F26-80BC-B19EA38FFE35}"/>
    <hyperlink ref="B13" r:id="rId3" display="Equal Opportunity, Bullying and Harassment Policy Summary  " xr:uid="{EE456CA0-2A78-473A-8541-D2337CD99593}"/>
    <hyperlink ref="B21" r:id="rId4" display="Wellbeing Safety Policy" xr:uid="{D4FD7B42-9250-4848-B46A-3D8EB967D2B6}"/>
    <hyperlink ref="B17" r:id="rId5" display="Stakeholder engagement policy summary (PDF 737kB) " xr:uid="{04C19F75-620B-4416-9E84-689ED95EB1DF}"/>
    <hyperlink ref="B16" r:id="rId6" xr:uid="{38A65FC3-46B6-4D6D-A288-4A37E2319E63}"/>
    <hyperlink ref="B10" r:id="rId7" xr:uid="{8B397BAA-C70C-4F19-BC41-485AAC43C3BB}"/>
    <hyperlink ref="B12" r:id="rId8" xr:uid="{7B8D5EBF-E6A9-4E15-A6E4-564365F2DAAD}"/>
    <hyperlink ref="B15" r:id="rId9" xr:uid="{5C69F390-8899-4C0A-946B-54204F6F07D1}"/>
    <hyperlink ref="B20" r:id="rId10" location=":~:text=We%20offer%20all%20employees%20at,positive%20difference%20in%20their%20communities." xr:uid="{03D96DA5-0321-4697-844C-2B4678C65281}"/>
    <hyperlink ref="B11" r:id="rId11" xr:uid="{9B3E76CD-A156-4BD6-9F36-C214DD3BDB38}"/>
    <hyperlink ref="B14" r:id="rId12" xr:uid="{5D1D64CC-FB3B-453A-9158-167189B00822}"/>
    <hyperlink ref="B19" r:id="rId13" display="https://www.anz.com/content/dam/anzcom/shareholder/Tax-Transfer-Pricing-Governance-Policy-Summary.pdf" xr:uid="{6F90EED2-4B2B-4DC5-88D4-901DF2573062}"/>
    <hyperlink ref="B18" r:id="rId14" display="https://www.anz.com.au/content/dam/anzcomau/documents/pdf/aboutus/wcmmigration/supplier-code-of-practice-english.pdf" xr:uid="{AA26AE86-7274-4827-8FB2-32B972387EEC}"/>
    <hyperlink ref="B22" r:id="rId15" display="Whistleblower Policy  " xr:uid="{51D615E1-4BCC-4B7C-BC6F-54087E67CC58}"/>
  </hyperlinks>
  <pageMargins left="0.7" right="0.7" top="0.75" bottom="0.75" header="0.3" footer="0.3"/>
  <pageSetup orientation="portrait" horizontalDpi="1200" verticalDpi="1200" r:id="rId16"/>
  <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294F8-54AC-49C0-ABF4-F2271302019E}">
  <sheetPr>
    <tabColor rgb="FF006BDE"/>
  </sheetPr>
  <dimension ref="A1:O44"/>
  <sheetViews>
    <sheetView showGridLines="0" workbookViewId="0">
      <selection activeCell="A2" sqref="A2"/>
    </sheetView>
  </sheetViews>
  <sheetFormatPr defaultColWidth="8.875" defaultRowHeight="12.75"/>
  <cols>
    <col min="1" max="1" width="5" customWidth="1"/>
    <col min="14" max="14" width="8.625" customWidth="1"/>
    <col min="15" max="15" width="2.5" customWidth="1"/>
  </cols>
  <sheetData>
    <row r="1" spans="1:15" ht="93.95" customHeight="1">
      <c r="A1" s="737" t="s">
        <v>0</v>
      </c>
      <c r="B1" s="737"/>
      <c r="C1" s="737"/>
      <c r="D1" s="737"/>
      <c r="E1" s="737"/>
      <c r="F1" s="737"/>
      <c r="G1" s="737"/>
      <c r="H1" s="737"/>
      <c r="I1" s="737"/>
      <c r="J1" s="737"/>
      <c r="K1" s="737"/>
      <c r="L1" s="737"/>
      <c r="M1" s="737"/>
      <c r="N1" s="737"/>
      <c r="O1" s="737"/>
    </row>
    <row r="2" spans="1:15" ht="15.95" customHeight="1">
      <c r="A2" s="4"/>
      <c r="B2" s="4"/>
      <c r="C2" s="4"/>
      <c r="D2" s="4"/>
      <c r="E2" s="4"/>
      <c r="F2" s="4"/>
      <c r="G2" s="4"/>
      <c r="H2" s="4"/>
      <c r="I2" s="4"/>
      <c r="J2" s="4"/>
      <c r="K2" s="4"/>
      <c r="L2" s="4"/>
      <c r="M2" s="4"/>
      <c r="N2" s="4"/>
      <c r="O2" s="4"/>
    </row>
    <row r="3" spans="1:15" ht="25.5">
      <c r="A3" s="4"/>
      <c r="B3" s="5" t="s">
        <v>1</v>
      </c>
      <c r="C3" s="6"/>
      <c r="D3" s="6"/>
      <c r="E3" s="6"/>
      <c r="F3" s="6"/>
      <c r="G3" s="6"/>
      <c r="H3" s="6"/>
      <c r="I3" s="6"/>
      <c r="J3" s="6"/>
      <c r="K3" s="6"/>
      <c r="L3" s="6"/>
      <c r="M3" s="6"/>
      <c r="N3" s="6"/>
      <c r="O3" s="6"/>
    </row>
    <row r="4" spans="1:15" ht="15.95" customHeight="1">
      <c r="A4" s="4"/>
      <c r="B4" s="738"/>
      <c r="C4" s="738"/>
      <c r="D4" s="738"/>
      <c r="E4" s="738"/>
      <c r="F4" s="738"/>
      <c r="G4" s="738"/>
      <c r="H4" s="738"/>
      <c r="I4" s="738"/>
      <c r="J4" s="738"/>
      <c r="K4" s="738"/>
      <c r="L4" s="738"/>
      <c r="M4" s="6"/>
      <c r="N4" s="6"/>
      <c r="O4" s="6"/>
    </row>
    <row r="5" spans="1:15" s="8" customFormat="1" ht="22.5" customHeight="1">
      <c r="A5" s="7"/>
      <c r="B5" s="739" t="s">
        <v>2</v>
      </c>
      <c r="C5" s="739"/>
      <c r="D5" s="739"/>
      <c r="E5" s="739"/>
      <c r="F5" s="739"/>
      <c r="G5" s="739"/>
      <c r="H5" s="739"/>
      <c r="I5" s="739"/>
      <c r="J5" s="739"/>
      <c r="K5" s="739"/>
      <c r="L5" s="739"/>
      <c r="M5" s="739"/>
      <c r="N5" s="739"/>
      <c r="O5" s="739"/>
    </row>
    <row r="6" spans="1:15" s="8" customFormat="1" ht="21.95" customHeight="1">
      <c r="A6" s="7"/>
      <c r="B6" s="9"/>
      <c r="C6" s="730" t="s">
        <v>3</v>
      </c>
      <c r="D6" s="730"/>
      <c r="E6" s="730"/>
      <c r="F6" s="730"/>
      <c r="G6" s="730"/>
      <c r="H6" s="730"/>
      <c r="I6" s="730"/>
      <c r="J6" s="730"/>
      <c r="K6" s="730"/>
      <c r="L6" s="730"/>
      <c r="M6" s="730"/>
      <c r="N6" s="730"/>
      <c r="O6" s="730"/>
    </row>
    <row r="7" spans="1:15" ht="15.95" customHeight="1">
      <c r="A7" s="4"/>
      <c r="B7" s="10"/>
      <c r="C7" s="728"/>
      <c r="D7" s="728"/>
      <c r="E7" s="728"/>
      <c r="F7" s="728"/>
      <c r="G7" s="728"/>
      <c r="H7" s="728"/>
      <c r="I7" s="728"/>
      <c r="J7" s="728"/>
      <c r="K7" s="728"/>
      <c r="L7" s="728"/>
      <c r="M7" s="728"/>
      <c r="N7" s="728"/>
      <c r="O7" s="728"/>
    </row>
    <row r="8" spans="1:15" s="8" customFormat="1" ht="22.5" customHeight="1">
      <c r="A8" s="7"/>
      <c r="B8" s="736" t="s">
        <v>4</v>
      </c>
      <c r="C8" s="736"/>
      <c r="D8" s="736"/>
      <c r="E8" s="736"/>
      <c r="F8" s="736"/>
      <c r="G8" s="736"/>
      <c r="H8" s="736"/>
      <c r="I8" s="736"/>
      <c r="J8" s="736"/>
      <c r="K8" s="736"/>
      <c r="L8" s="736"/>
      <c r="M8" s="736"/>
      <c r="N8" s="736"/>
      <c r="O8" s="736"/>
    </row>
    <row r="9" spans="1:15" ht="18.95" customHeight="1">
      <c r="A9" s="4"/>
      <c r="B9" s="10"/>
      <c r="C9" s="730" t="s">
        <v>5</v>
      </c>
      <c r="D9" s="730"/>
      <c r="E9" s="730"/>
      <c r="F9" s="730"/>
      <c r="G9" s="730"/>
      <c r="H9" s="730"/>
      <c r="I9" s="730"/>
      <c r="J9" s="730"/>
      <c r="K9" s="730"/>
      <c r="L9" s="730"/>
      <c r="M9" s="730"/>
      <c r="N9" s="730"/>
      <c r="O9" s="730"/>
    </row>
    <row r="10" spans="1:15" ht="15.95" customHeight="1">
      <c r="A10" s="4"/>
      <c r="B10" s="10"/>
      <c r="C10" s="730" t="s">
        <v>6</v>
      </c>
      <c r="D10" s="730"/>
      <c r="E10" s="730"/>
      <c r="F10" s="730"/>
      <c r="G10" s="730"/>
      <c r="H10" s="730"/>
      <c r="I10" s="730"/>
      <c r="J10" s="730"/>
      <c r="K10" s="730"/>
      <c r="L10" s="730"/>
      <c r="M10" s="730"/>
      <c r="N10" s="730"/>
      <c r="O10" s="730"/>
    </row>
    <row r="11" spans="1:15" ht="15.95" customHeight="1">
      <c r="A11" s="4"/>
      <c r="B11" s="10"/>
      <c r="C11" s="730" t="s">
        <v>7</v>
      </c>
      <c r="D11" s="730"/>
      <c r="E11" s="730"/>
      <c r="F11" s="730"/>
      <c r="G11" s="730"/>
      <c r="H11" s="730"/>
      <c r="I11" s="730"/>
      <c r="J11" s="730"/>
      <c r="K11" s="730"/>
      <c r="L11" s="730"/>
      <c r="M11" s="730"/>
      <c r="N11" s="730"/>
      <c r="O11" s="730"/>
    </row>
    <row r="12" spans="1:15" ht="15.95" customHeight="1">
      <c r="A12" s="4"/>
      <c r="B12" s="10"/>
      <c r="C12" s="730" t="s">
        <v>8</v>
      </c>
      <c r="D12" s="730"/>
      <c r="E12" s="730"/>
      <c r="F12" s="730"/>
      <c r="G12" s="730"/>
      <c r="H12" s="730"/>
      <c r="I12" s="730"/>
      <c r="J12" s="730"/>
      <c r="K12" s="730"/>
      <c r="L12" s="730"/>
      <c r="M12" s="730"/>
      <c r="N12" s="730"/>
      <c r="O12" s="730"/>
    </row>
    <row r="13" spans="1:15" ht="15.95" customHeight="1">
      <c r="A13" s="4"/>
      <c r="B13" s="10"/>
      <c r="C13" s="730" t="s">
        <v>9</v>
      </c>
      <c r="D13" s="730"/>
      <c r="E13" s="730"/>
      <c r="F13" s="730"/>
      <c r="G13" s="730"/>
      <c r="H13" s="730"/>
      <c r="I13" s="730"/>
      <c r="J13" s="730"/>
      <c r="K13" s="730"/>
      <c r="L13" s="730"/>
      <c r="M13" s="730"/>
      <c r="N13" s="730"/>
      <c r="O13" s="730"/>
    </row>
    <row r="14" spans="1:15" ht="15.95" customHeight="1">
      <c r="A14" s="4"/>
      <c r="B14" s="10"/>
      <c r="C14" s="730" t="s">
        <v>10</v>
      </c>
      <c r="D14" s="730"/>
      <c r="E14" s="730"/>
      <c r="F14" s="730"/>
      <c r="G14" s="730"/>
      <c r="H14" s="730"/>
      <c r="I14" s="730"/>
      <c r="J14" s="730"/>
      <c r="K14" s="730"/>
      <c r="L14" s="730"/>
      <c r="M14" s="730"/>
      <c r="N14" s="730"/>
      <c r="O14" s="730"/>
    </row>
    <row r="15" spans="1:15" ht="15.95" customHeight="1">
      <c r="A15" s="4"/>
      <c r="B15" s="10"/>
      <c r="C15" s="730" t="s">
        <v>11</v>
      </c>
      <c r="D15" s="730"/>
      <c r="E15" s="730"/>
      <c r="F15" s="730"/>
      <c r="G15" s="730"/>
      <c r="H15" s="730"/>
      <c r="I15" s="730"/>
      <c r="J15" s="730"/>
      <c r="K15" s="730"/>
      <c r="L15" s="730"/>
      <c r="M15" s="730"/>
      <c r="N15" s="730"/>
      <c r="O15" s="730"/>
    </row>
    <row r="16" spans="1:15" ht="15.95" customHeight="1">
      <c r="A16" s="4"/>
      <c r="B16" s="10"/>
      <c r="C16" s="730" t="s">
        <v>12</v>
      </c>
      <c r="D16" s="730"/>
      <c r="E16" s="730"/>
      <c r="F16" s="730"/>
      <c r="G16" s="730"/>
      <c r="H16" s="730"/>
      <c r="I16" s="730"/>
      <c r="J16" s="730"/>
      <c r="K16" s="730"/>
      <c r="L16" s="730"/>
      <c r="M16" s="730"/>
      <c r="N16" s="730"/>
      <c r="O16" s="730"/>
    </row>
    <row r="17" spans="1:15" ht="15.95" customHeight="1">
      <c r="A17" s="4"/>
      <c r="B17" s="10"/>
      <c r="C17" s="728"/>
      <c r="D17" s="728"/>
      <c r="E17" s="728"/>
      <c r="F17" s="728"/>
      <c r="G17" s="728"/>
      <c r="H17" s="728"/>
      <c r="I17" s="728"/>
      <c r="J17" s="728"/>
      <c r="K17" s="728"/>
      <c r="L17" s="728"/>
      <c r="M17" s="728"/>
      <c r="N17" s="728"/>
      <c r="O17" s="728"/>
    </row>
    <row r="18" spans="1:15" ht="22.5" customHeight="1">
      <c r="A18" s="4"/>
      <c r="B18" s="735" t="s">
        <v>13</v>
      </c>
      <c r="C18" s="735"/>
      <c r="D18" s="735"/>
      <c r="E18" s="735"/>
      <c r="F18" s="735"/>
      <c r="G18" s="735"/>
      <c r="H18" s="735"/>
      <c r="I18" s="735"/>
      <c r="J18" s="735"/>
      <c r="K18" s="735"/>
      <c r="L18" s="735"/>
      <c r="M18" s="735"/>
      <c r="N18" s="735"/>
      <c r="O18" s="735"/>
    </row>
    <row r="19" spans="1:15" ht="22.5" customHeight="1">
      <c r="A19" s="4"/>
      <c r="B19" s="11"/>
      <c r="C19" s="730" t="s">
        <v>14</v>
      </c>
      <c r="D19" s="730"/>
      <c r="E19" s="730"/>
      <c r="F19" s="730"/>
      <c r="G19" s="730"/>
      <c r="H19" s="730"/>
      <c r="I19" s="730"/>
      <c r="J19" s="730"/>
      <c r="K19" s="730"/>
      <c r="L19" s="730"/>
      <c r="M19" s="730"/>
      <c r="N19" s="730"/>
      <c r="O19" s="730"/>
    </row>
    <row r="20" spans="1:15" ht="15.95" customHeight="1">
      <c r="A20" s="4"/>
      <c r="B20" s="10"/>
      <c r="C20" s="728"/>
      <c r="D20" s="728"/>
      <c r="E20" s="728"/>
      <c r="F20" s="728"/>
      <c r="G20" s="728"/>
      <c r="H20" s="728"/>
      <c r="I20" s="728"/>
      <c r="J20" s="728"/>
      <c r="K20" s="728"/>
      <c r="L20" s="728"/>
      <c r="M20" s="728"/>
      <c r="N20" s="728"/>
      <c r="O20" s="728"/>
    </row>
    <row r="21" spans="1:15" s="8" customFormat="1" ht="22.5" customHeight="1">
      <c r="A21" s="7"/>
      <c r="B21" s="729" t="s">
        <v>15</v>
      </c>
      <c r="C21" s="729"/>
      <c r="D21" s="729"/>
      <c r="E21" s="729"/>
      <c r="F21" s="729"/>
      <c r="G21" s="729"/>
      <c r="H21" s="729"/>
      <c r="I21" s="729"/>
      <c r="J21" s="729"/>
      <c r="K21" s="729"/>
      <c r="L21" s="729"/>
      <c r="M21" s="729"/>
      <c r="N21" s="729"/>
      <c r="O21" s="729"/>
    </row>
    <row r="22" spans="1:15" ht="17.45" customHeight="1">
      <c r="A22" s="4"/>
      <c r="B22" s="10"/>
      <c r="C22" s="730" t="s">
        <v>16</v>
      </c>
      <c r="D22" s="730"/>
      <c r="E22" s="730"/>
      <c r="F22" s="730"/>
      <c r="G22" s="730"/>
      <c r="H22" s="730"/>
      <c r="I22" s="730"/>
      <c r="J22" s="730"/>
      <c r="K22" s="730"/>
      <c r="L22" s="730"/>
      <c r="M22" s="730"/>
      <c r="N22" s="730"/>
      <c r="O22" s="730"/>
    </row>
    <row r="23" spans="1:15" ht="15.95" customHeight="1">
      <c r="A23" s="4"/>
      <c r="B23" s="10"/>
      <c r="C23" s="730" t="s">
        <v>17</v>
      </c>
      <c r="D23" s="730"/>
      <c r="E23" s="730"/>
      <c r="F23" s="730"/>
      <c r="G23" s="730"/>
      <c r="H23" s="730"/>
      <c r="I23" s="730"/>
      <c r="J23" s="730"/>
      <c r="K23" s="730"/>
      <c r="L23" s="730"/>
      <c r="M23" s="730"/>
      <c r="N23" s="730"/>
      <c r="O23" s="730"/>
    </row>
    <row r="24" spans="1:15" ht="15.95" customHeight="1">
      <c r="A24" s="4"/>
      <c r="B24" s="10"/>
      <c r="C24" s="730" t="s">
        <v>18</v>
      </c>
      <c r="D24" s="730"/>
      <c r="E24" s="730"/>
      <c r="F24" s="730"/>
      <c r="G24" s="730"/>
      <c r="H24" s="730"/>
      <c r="I24" s="730"/>
      <c r="J24" s="730"/>
      <c r="K24" s="730"/>
      <c r="L24" s="730"/>
      <c r="M24" s="730"/>
      <c r="N24" s="730"/>
      <c r="O24" s="730"/>
    </row>
    <row r="25" spans="1:15" ht="15.95" customHeight="1">
      <c r="A25" s="4"/>
      <c r="B25" s="10"/>
      <c r="C25" s="730" t="s">
        <v>19</v>
      </c>
      <c r="D25" s="730"/>
      <c r="E25" s="730"/>
      <c r="F25" s="730"/>
      <c r="G25" s="730"/>
      <c r="H25" s="730"/>
      <c r="I25" s="730"/>
      <c r="J25" s="730"/>
      <c r="K25" s="730"/>
      <c r="L25" s="730"/>
      <c r="M25" s="730"/>
      <c r="N25" s="730"/>
      <c r="O25" s="730"/>
    </row>
    <row r="26" spans="1:15" ht="15.95" customHeight="1">
      <c r="A26" s="4"/>
      <c r="B26" s="12"/>
      <c r="C26" s="731"/>
      <c r="D26" s="731"/>
      <c r="E26" s="731"/>
      <c r="F26" s="731"/>
      <c r="G26" s="731"/>
      <c r="H26" s="731"/>
      <c r="I26" s="731"/>
      <c r="J26" s="731"/>
      <c r="K26" s="731"/>
      <c r="L26" s="731"/>
      <c r="M26" s="731"/>
      <c r="N26" s="731"/>
      <c r="O26" s="731"/>
    </row>
    <row r="27" spans="1:15" ht="22.5" customHeight="1">
      <c r="A27" s="4"/>
      <c r="B27" s="732" t="s">
        <v>20</v>
      </c>
      <c r="C27" s="732"/>
      <c r="D27" s="732"/>
      <c r="E27" s="732"/>
      <c r="F27" s="732"/>
      <c r="G27" s="732"/>
      <c r="H27" s="732"/>
      <c r="I27" s="732"/>
      <c r="J27" s="732"/>
      <c r="K27" s="732"/>
      <c r="L27" s="732"/>
      <c r="M27" s="732"/>
      <c r="N27" s="732"/>
      <c r="O27" s="732"/>
    </row>
    <row r="28" spans="1:15" ht="18.600000000000001" customHeight="1">
      <c r="A28" s="4"/>
      <c r="B28" s="10"/>
      <c r="C28" s="730" t="s">
        <v>21</v>
      </c>
      <c r="D28" s="730"/>
      <c r="E28" s="730"/>
      <c r="F28" s="730"/>
      <c r="G28" s="730"/>
      <c r="H28" s="730"/>
      <c r="I28" s="730"/>
      <c r="J28" s="730"/>
      <c r="K28" s="730"/>
      <c r="L28" s="730"/>
      <c r="M28" s="730"/>
      <c r="N28" s="730"/>
      <c r="O28" s="730"/>
    </row>
    <row r="29" spans="1:15" ht="15.95" customHeight="1">
      <c r="A29" s="4"/>
      <c r="B29" s="10"/>
      <c r="C29" s="733"/>
      <c r="D29" s="733"/>
      <c r="E29" s="733"/>
      <c r="F29" s="733"/>
      <c r="G29" s="733"/>
      <c r="H29" s="733"/>
      <c r="I29" s="733"/>
      <c r="J29" s="733"/>
      <c r="K29" s="733"/>
      <c r="L29" s="733"/>
      <c r="M29" s="733"/>
      <c r="N29" s="733"/>
      <c r="O29" s="733"/>
    </row>
    <row r="30" spans="1:15" ht="22.5" customHeight="1">
      <c r="A30" s="4"/>
      <c r="B30" s="734" t="s">
        <v>22</v>
      </c>
      <c r="C30" s="734"/>
      <c r="D30" s="734"/>
      <c r="E30" s="734"/>
      <c r="F30" s="734"/>
      <c r="G30" s="734"/>
      <c r="H30" s="734"/>
      <c r="I30" s="734"/>
      <c r="J30" s="734"/>
      <c r="K30" s="734"/>
      <c r="L30" s="734"/>
      <c r="M30" s="734"/>
      <c r="N30" s="734"/>
      <c r="O30" s="734"/>
    </row>
    <row r="31" spans="1:15" ht="22.5" customHeight="1">
      <c r="A31" s="4"/>
      <c r="B31" s="13"/>
      <c r="C31" s="730" t="s">
        <v>23</v>
      </c>
      <c r="D31" s="730"/>
      <c r="E31" s="730"/>
      <c r="F31" s="730"/>
      <c r="G31" s="730"/>
      <c r="H31" s="730"/>
      <c r="I31" s="730"/>
      <c r="J31" s="730"/>
      <c r="K31" s="730"/>
      <c r="L31" s="730"/>
      <c r="M31" s="730"/>
      <c r="N31" s="730"/>
      <c r="O31" s="730"/>
    </row>
    <row r="32" spans="1:15" ht="15.95" customHeight="1">
      <c r="A32" s="4"/>
      <c r="B32" s="10"/>
      <c r="C32" s="728"/>
      <c r="D32" s="728"/>
      <c r="E32" s="728"/>
      <c r="F32" s="728"/>
      <c r="G32" s="728"/>
      <c r="H32" s="728"/>
      <c r="I32" s="728"/>
      <c r="J32" s="728"/>
      <c r="K32" s="728"/>
      <c r="L32" s="728"/>
      <c r="M32" s="728"/>
      <c r="N32" s="728"/>
      <c r="O32" s="728"/>
    </row>
    <row r="33" spans="1:15" ht="15.95" customHeight="1">
      <c r="A33" s="4"/>
      <c r="B33" s="4"/>
      <c r="C33" s="4"/>
      <c r="D33" s="4"/>
      <c r="E33" s="4"/>
      <c r="F33" s="4"/>
      <c r="G33" s="4"/>
      <c r="H33" s="4"/>
      <c r="I33" s="4"/>
      <c r="J33" s="4"/>
      <c r="K33" s="4"/>
      <c r="L33" s="4"/>
      <c r="M33" s="4"/>
      <c r="N33" s="4"/>
      <c r="O33" s="4"/>
    </row>
    <row r="34" spans="1:15" ht="15.95" customHeight="1">
      <c r="A34" s="4"/>
      <c r="B34" s="4"/>
      <c r="C34" s="4"/>
      <c r="D34" s="4"/>
      <c r="E34" s="4"/>
      <c r="F34" s="4"/>
      <c r="G34" s="4"/>
      <c r="H34" s="4"/>
      <c r="I34" s="4"/>
      <c r="J34" s="4"/>
      <c r="K34" s="4"/>
      <c r="L34" s="4"/>
      <c r="M34" s="4"/>
      <c r="N34" s="4"/>
      <c r="O34" s="4"/>
    </row>
    <row r="35" spans="1:15" ht="15.95" customHeight="1">
      <c r="A35" s="4"/>
      <c r="B35" s="4"/>
      <c r="C35" s="4"/>
      <c r="D35" s="4"/>
      <c r="E35" s="4"/>
      <c r="F35" s="4"/>
      <c r="G35" s="4"/>
      <c r="H35" s="4"/>
      <c r="I35" s="4"/>
      <c r="J35" s="4"/>
      <c r="K35" s="4"/>
      <c r="L35" s="4"/>
      <c r="M35" s="4"/>
      <c r="N35" s="4"/>
      <c r="O35" s="4"/>
    </row>
    <row r="36" spans="1:15" ht="15.95" customHeight="1">
      <c r="A36" s="4"/>
      <c r="B36" s="4"/>
      <c r="C36" s="4"/>
      <c r="D36" s="4"/>
      <c r="E36" s="4"/>
      <c r="F36" s="4"/>
      <c r="G36" s="4"/>
      <c r="H36" s="4"/>
      <c r="I36" s="4"/>
      <c r="J36" s="4"/>
      <c r="K36" s="4"/>
      <c r="L36" s="4"/>
      <c r="M36" s="4"/>
      <c r="N36" s="4"/>
      <c r="O36" s="4"/>
    </row>
    <row r="37" spans="1:15" ht="15.95" customHeight="1">
      <c r="A37" s="4"/>
      <c r="B37" s="4"/>
      <c r="C37" s="4"/>
      <c r="D37" s="4"/>
      <c r="E37" s="4"/>
      <c r="F37" s="4"/>
      <c r="G37" s="4"/>
      <c r="H37" s="4"/>
      <c r="I37" s="4"/>
      <c r="J37" s="4"/>
      <c r="K37" s="4"/>
      <c r="L37" s="4"/>
      <c r="M37" s="4"/>
      <c r="N37" s="4"/>
      <c r="O37" s="4"/>
    </row>
    <row r="38" spans="1:15">
      <c r="A38" s="4"/>
      <c r="B38" s="4"/>
      <c r="C38" s="4"/>
      <c r="D38" s="4"/>
      <c r="E38" s="4"/>
      <c r="F38" s="4"/>
      <c r="G38" s="4"/>
      <c r="H38" s="4"/>
      <c r="I38" s="4"/>
      <c r="J38" s="4"/>
      <c r="K38" s="4"/>
      <c r="L38" s="4"/>
      <c r="M38" s="4"/>
      <c r="N38" s="4"/>
      <c r="O38" s="4"/>
    </row>
    <row r="39" spans="1:15">
      <c r="A39" s="4"/>
      <c r="B39" s="4"/>
      <c r="C39" s="4"/>
      <c r="D39" s="4"/>
      <c r="E39" s="4"/>
      <c r="F39" s="4"/>
      <c r="G39" s="4"/>
      <c r="H39" s="4"/>
      <c r="I39" s="4"/>
      <c r="J39" s="4"/>
      <c r="K39" s="4"/>
      <c r="L39" s="4"/>
      <c r="M39" s="4"/>
      <c r="N39" s="4"/>
      <c r="O39" s="4"/>
    </row>
    <row r="40" spans="1:15">
      <c r="A40" s="4"/>
      <c r="B40" s="4"/>
      <c r="C40" s="4"/>
      <c r="D40" s="4"/>
      <c r="E40" s="4"/>
      <c r="F40" s="4"/>
      <c r="G40" s="4"/>
      <c r="H40" s="4"/>
      <c r="I40" s="4"/>
      <c r="J40" s="4"/>
      <c r="K40" s="4"/>
      <c r="L40" s="4"/>
      <c r="M40" s="4"/>
      <c r="N40" s="4"/>
      <c r="O40" s="4"/>
    </row>
    <row r="41" spans="1:15">
      <c r="A41" s="4"/>
      <c r="B41" s="4"/>
      <c r="C41" s="4"/>
      <c r="D41" s="4"/>
      <c r="E41" s="4"/>
      <c r="F41" s="4"/>
      <c r="G41" s="4"/>
      <c r="H41" s="4"/>
      <c r="I41" s="4"/>
      <c r="J41" s="4"/>
      <c r="K41" s="4"/>
      <c r="L41" s="4"/>
      <c r="M41" s="4"/>
      <c r="N41" s="4"/>
      <c r="O41" s="4"/>
    </row>
    <row r="42" spans="1:15">
      <c r="A42" s="4"/>
      <c r="B42" s="4"/>
      <c r="C42" s="4"/>
      <c r="D42" s="4"/>
      <c r="E42" s="4"/>
      <c r="F42" s="4"/>
      <c r="G42" s="4"/>
      <c r="H42" s="4"/>
      <c r="I42" s="4"/>
      <c r="J42" s="4"/>
      <c r="K42" s="4"/>
      <c r="L42" s="4"/>
      <c r="M42" s="4"/>
      <c r="N42" s="4"/>
      <c r="O42" s="4"/>
    </row>
    <row r="43" spans="1:15">
      <c r="A43" s="4"/>
      <c r="B43" s="4"/>
      <c r="C43" s="4"/>
      <c r="D43" s="4"/>
      <c r="E43" s="4"/>
      <c r="F43" s="4"/>
      <c r="G43" s="4"/>
      <c r="H43" s="4"/>
      <c r="I43" s="4"/>
      <c r="J43" s="4"/>
      <c r="K43" s="4"/>
      <c r="L43" s="4"/>
      <c r="M43" s="4"/>
      <c r="N43" s="4"/>
      <c r="O43" s="4"/>
    </row>
    <row r="44" spans="1:15">
      <c r="D44" s="14"/>
    </row>
  </sheetData>
  <sheetProtection algorithmName="SHA-512" hashValue="kg8Yx+mkeHS/4Lv1e6nKZudwQJZ7LI8jb7v9p+oHn7NtFVsMYufU1IuxMIis2vWNI579vorn2vRN0xi3/Q28+w==" saltValue="zPS6aVZjNkJ6oB0dDXi5CQ==" spinCount="100000" sheet="1" objects="1" scenarios="1"/>
  <mergeCells count="30">
    <mergeCell ref="B8:O8"/>
    <mergeCell ref="A1:O1"/>
    <mergeCell ref="B4:L4"/>
    <mergeCell ref="B5:O5"/>
    <mergeCell ref="C6:O6"/>
    <mergeCell ref="C7:O7"/>
    <mergeCell ref="C20:O20"/>
    <mergeCell ref="C9:O9"/>
    <mergeCell ref="C10:O10"/>
    <mergeCell ref="C11:O11"/>
    <mergeCell ref="C12:O12"/>
    <mergeCell ref="C13:O13"/>
    <mergeCell ref="C14:O14"/>
    <mergeCell ref="C15:O15"/>
    <mergeCell ref="C16:O16"/>
    <mergeCell ref="C17:O17"/>
    <mergeCell ref="B18:O18"/>
    <mergeCell ref="C19:O19"/>
    <mergeCell ref="C32:O32"/>
    <mergeCell ref="B21:O21"/>
    <mergeCell ref="C22:O22"/>
    <mergeCell ref="C23:O23"/>
    <mergeCell ref="C24:O24"/>
    <mergeCell ref="C25:O25"/>
    <mergeCell ref="C26:O26"/>
    <mergeCell ref="B27:O27"/>
    <mergeCell ref="C28:O28"/>
    <mergeCell ref="C29:O29"/>
    <mergeCell ref="B30:O30"/>
    <mergeCell ref="C31:O31"/>
  </mergeCells>
  <hyperlinks>
    <hyperlink ref="C6:O6" location="'Disclaimer &amp; important notices'!A1" display="Disclaimer and important notices" xr:uid="{9979AAFA-546E-47B5-A464-72CD68FADAFA}"/>
    <hyperlink ref="C9:O9" location="'Operational footprint'!A1" display="Operational footprint" xr:uid="{FA7E78E6-BFB5-476F-8B45-B9518DD13C6B}"/>
    <hyperlink ref="C10:O10" location="'Financing sustainability'!A1" display="Financing sustainability" xr:uid="{638AC3E7-93F8-40C8-B3F2-5812B5EF06DE}"/>
    <hyperlink ref="C11:O11" location="'Financed emissions'!A1" display="Financed emissions" xr:uid="{92548C39-904B-4E5E-A0F2-CE0F38E1DD51}"/>
    <hyperlink ref="C12:O12" location="'S&amp;E risk management'!A1" display="Social and environmental (S&amp;E) risk management" xr:uid="{62641B10-E686-40F9-9938-811F6F1F59C1}"/>
    <hyperlink ref="C13:O13" location="'Supply chain'!A1" display="Supply chain" xr:uid="{66A78B77-E8AD-4AC5-8773-B3C5447EDFC7}"/>
    <hyperlink ref="C14:O14" location="'Community investment'!A1" display="Community investment" xr:uid="{F7985FBF-0ECC-4510-A9E7-2D19A026D183}"/>
    <hyperlink ref="C15:O15" location="Employees!A1" display="Employees" xr:uid="{E0484EA8-95D4-4F67-99E3-B307FC49A1E6}"/>
    <hyperlink ref="C16:O16" location="'Customer experience'!A1" display="Customer experience" xr:uid="{5431C459-3772-43AF-9AAA-F1174B31646A}"/>
    <hyperlink ref="C19:O19" location="'Salient Human Rights'!A1" display="Salient Human Rights" xr:uid="{A4C2CE74-9B07-4817-8449-999E3C4E95BA}"/>
    <hyperlink ref="C22:O22" location="GRI!A1" display="Global Reporting Initiative (GRI) 2021 Standards index" xr:uid="{8760B8FB-9201-4DA6-926A-4728B9DB6683}"/>
    <hyperlink ref="C23:O23" location="'UN GP'!A1" display="United Nations Guiding Principles (UN GP) on Business and Human Rights (UN GP) reporting framework" xr:uid="{80CB1E05-4B7B-4149-895B-11607EB929C1}"/>
    <hyperlink ref="C24:O24" location="'UN SDGs'!A1" display="United Nations Sustainable Development Goals (UN SDGs) alignment" xr:uid="{40A85DAF-3200-4460-A5C0-B191F6BF070E}"/>
    <hyperlink ref="C25:O25" location="'UN PRB'!A1" display="United Nations Principles of Responsible Banking (UN PRB) self-assessment index" xr:uid="{E6B7EB7C-9E13-4873-82EE-3C51953A3B99}"/>
    <hyperlink ref="C28:O28" location="'Glossary of terms'!A1" display="Glossary of terms" xr:uid="{3C70FE65-7E83-40E0-9244-56C57B0AE28B}"/>
    <hyperlink ref="C31:O31" location="Policies!A1" display="Policies" xr:uid="{E414DA1C-2F45-4512-A2A3-5D1284EB41D7}"/>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AA97C-19E7-423B-A1D1-60FFB24DB6C9}">
  <sheetPr>
    <tabColor rgb="FF006BDE"/>
  </sheetPr>
  <dimension ref="A1:N33"/>
  <sheetViews>
    <sheetView workbookViewId="0">
      <selection activeCell="A2" sqref="A2"/>
    </sheetView>
  </sheetViews>
  <sheetFormatPr defaultColWidth="8.875" defaultRowHeight="12.75"/>
  <cols>
    <col min="1" max="1" width="5" style="2" customWidth="1"/>
    <col min="2" max="13" width="8.875" style="2"/>
    <col min="14" max="14" width="12.625" style="2" customWidth="1"/>
    <col min="15" max="16384" width="8.875" style="2"/>
  </cols>
  <sheetData>
    <row r="1" spans="1:14" ht="93.95" customHeight="1">
      <c r="A1" s="742" t="s">
        <v>0</v>
      </c>
      <c r="B1" s="742"/>
      <c r="C1" s="742"/>
      <c r="D1" s="742"/>
      <c r="E1" s="742"/>
      <c r="F1" s="742"/>
      <c r="G1" s="742"/>
      <c r="H1" s="742"/>
      <c r="I1" s="742"/>
      <c r="J1" s="742"/>
      <c r="K1" s="742"/>
      <c r="L1" s="742"/>
      <c r="M1" s="742"/>
      <c r="N1" s="742"/>
    </row>
    <row r="2" spans="1:14" ht="15.95" customHeight="1"/>
    <row r="3" spans="1:14" ht="15.95" customHeight="1">
      <c r="B3" s="743"/>
      <c r="C3" s="743"/>
      <c r="D3" s="743"/>
      <c r="E3" s="743"/>
      <c r="F3" s="743"/>
      <c r="G3" s="743"/>
      <c r="H3" s="743"/>
      <c r="I3" s="743"/>
      <c r="J3" s="743"/>
      <c r="K3" s="743"/>
      <c r="L3" s="743"/>
    </row>
    <row r="4" spans="1:14" s="15" customFormat="1" ht="33.6" customHeight="1">
      <c r="B4" s="744" t="s">
        <v>2</v>
      </c>
      <c r="C4" s="744"/>
      <c r="D4" s="744"/>
      <c r="E4" s="744"/>
      <c r="F4" s="744"/>
      <c r="G4" s="744"/>
      <c r="H4" s="744"/>
      <c r="I4" s="744"/>
      <c r="J4" s="744"/>
      <c r="K4" s="744"/>
      <c r="L4" s="744"/>
      <c r="M4" s="744"/>
      <c r="N4" s="744"/>
    </row>
    <row r="5" spans="1:14" s="15" customFormat="1" ht="15.95" customHeight="1">
      <c r="B5" s="16"/>
      <c r="C5" s="16"/>
      <c r="D5" s="16"/>
      <c r="E5" s="16"/>
      <c r="F5" s="16"/>
      <c r="G5" s="16"/>
      <c r="H5" s="16"/>
      <c r="I5" s="16"/>
      <c r="J5" s="16"/>
      <c r="K5" s="16"/>
      <c r="L5" s="16"/>
      <c r="M5" s="16"/>
      <c r="N5" s="7"/>
    </row>
    <row r="6" spans="1:14" ht="113.1" customHeight="1">
      <c r="B6" s="4"/>
      <c r="C6" s="745" t="s">
        <v>24</v>
      </c>
      <c r="D6" s="745"/>
      <c r="E6" s="745"/>
      <c r="F6" s="745"/>
      <c r="G6" s="745"/>
      <c r="H6" s="745"/>
      <c r="I6" s="745"/>
      <c r="J6" s="745"/>
      <c r="K6" s="745"/>
      <c r="L6" s="745"/>
      <c r="M6" s="4"/>
      <c r="N6" s="4"/>
    </row>
    <row r="7" spans="1:14" ht="15.95" customHeight="1">
      <c r="B7" s="4"/>
      <c r="C7" s="4"/>
      <c r="D7" s="4"/>
      <c r="E7" s="4"/>
      <c r="F7" s="4"/>
      <c r="G7" s="4"/>
      <c r="H7" s="4"/>
      <c r="I7" s="4"/>
      <c r="J7" s="4"/>
      <c r="K7" s="4"/>
      <c r="L7" s="4"/>
      <c r="M7" s="4"/>
      <c r="N7" s="4"/>
    </row>
    <row r="8" spans="1:14" ht="229.5" customHeight="1">
      <c r="B8" s="4"/>
      <c r="C8" s="745" t="s">
        <v>25</v>
      </c>
      <c r="D8" s="746"/>
      <c r="E8" s="746"/>
      <c r="F8" s="746"/>
      <c r="G8" s="746"/>
      <c r="H8" s="746"/>
      <c r="I8" s="746"/>
      <c r="J8" s="746"/>
      <c r="K8" s="746"/>
      <c r="L8" s="746"/>
      <c r="M8" s="4"/>
      <c r="N8" s="4"/>
    </row>
    <row r="9" spans="1:14" ht="12" customHeight="1">
      <c r="B9" s="4"/>
      <c r="C9" s="4"/>
      <c r="D9" s="4"/>
      <c r="E9" s="4"/>
      <c r="F9" s="4"/>
      <c r="G9" s="4"/>
      <c r="H9" s="4"/>
      <c r="I9" s="4"/>
      <c r="J9" s="4"/>
      <c r="K9" s="4"/>
      <c r="L9" s="4"/>
      <c r="M9" s="4"/>
      <c r="N9" s="4"/>
    </row>
    <row r="10" spans="1:14" ht="408" customHeight="1">
      <c r="B10" s="4"/>
      <c r="C10" s="745" t="s">
        <v>26</v>
      </c>
      <c r="D10" s="747"/>
      <c r="E10" s="747"/>
      <c r="F10" s="747"/>
      <c r="G10" s="747"/>
      <c r="H10" s="747"/>
      <c r="I10" s="747"/>
      <c r="J10" s="747"/>
      <c r="K10" s="747"/>
      <c r="L10" s="747"/>
      <c r="M10" s="4"/>
      <c r="N10" s="4"/>
    </row>
    <row r="11" spans="1:14" ht="15.95" customHeight="1">
      <c r="B11" s="4"/>
      <c r="C11" s="4"/>
      <c r="D11" s="4"/>
      <c r="E11" s="4"/>
      <c r="F11" s="4"/>
      <c r="G11" s="4"/>
      <c r="H11" s="4"/>
      <c r="I11" s="4"/>
      <c r="J11" s="4"/>
      <c r="K11" s="4"/>
      <c r="L11" s="4"/>
      <c r="M11" s="4"/>
      <c r="N11" s="4"/>
    </row>
    <row r="12" spans="1:14" ht="227.1" customHeight="1">
      <c r="B12" s="4"/>
      <c r="C12" s="740" t="s">
        <v>27</v>
      </c>
      <c r="D12" s="741"/>
      <c r="E12" s="741"/>
      <c r="F12" s="741"/>
      <c r="G12" s="741"/>
      <c r="H12" s="741"/>
      <c r="I12" s="741"/>
      <c r="J12" s="741"/>
      <c r="K12" s="741"/>
      <c r="L12" s="741"/>
      <c r="M12" s="4"/>
      <c r="N12" s="4"/>
    </row>
    <row r="14" spans="1:14" s="15" customFormat="1" ht="15.95" customHeight="1">
      <c r="A14" s="2"/>
      <c r="B14" s="2"/>
      <c r="C14" s="2"/>
      <c r="D14" s="2"/>
      <c r="E14" s="2"/>
      <c r="F14" s="2"/>
      <c r="G14" s="2"/>
      <c r="H14" s="2"/>
      <c r="I14" s="2"/>
      <c r="J14" s="2"/>
      <c r="K14" s="2"/>
      <c r="L14" s="2"/>
      <c r="M14" s="2"/>
      <c r="N14" s="2"/>
    </row>
    <row r="15" spans="1:14" ht="15.95" customHeight="1"/>
    <row r="16" spans="1:14" ht="15.95" customHeight="1"/>
    <row r="17" ht="15.95" customHeight="1"/>
    <row r="18" ht="15.95" customHeight="1"/>
    <row r="19" ht="15.95" customHeight="1"/>
    <row r="20" ht="15.95" customHeight="1"/>
    <row r="21" ht="15.95" customHeight="1"/>
    <row r="22" ht="15.95" customHeight="1"/>
    <row r="23" ht="15.95" customHeight="1"/>
    <row r="24" ht="15.95" customHeight="1"/>
    <row r="25" ht="15.95" customHeight="1"/>
    <row r="26" ht="15.95" customHeight="1"/>
    <row r="33" spans="4:4">
      <c r="D33" s="1"/>
    </row>
  </sheetData>
  <sheetProtection algorithmName="SHA-512" hashValue="YQfPMa48H/quKL5dF1y+Zc+ZBOQcsG0IIzW6nRXNXERYokp3aio8cl2rty+b0mqjULp3oshp/QsIth1uVEf79A==" saltValue="q6fDz1K8ws+AogAJTFYsZA==" spinCount="100000" sheet="1" objects="1" scenarios="1"/>
  <mergeCells count="7">
    <mergeCell ref="C12:L12"/>
    <mergeCell ref="A1:N1"/>
    <mergeCell ref="B3:L3"/>
    <mergeCell ref="B4:N4"/>
    <mergeCell ref="C6:L6"/>
    <mergeCell ref="C8:L8"/>
    <mergeCell ref="C10:L1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2C6F4-83E8-4808-AA51-61A0EEDCD4C0}">
  <sheetPr>
    <tabColor rgb="FF2DAB8E"/>
    <pageSetUpPr fitToPage="1"/>
  </sheetPr>
  <dimension ref="A1:N90"/>
  <sheetViews>
    <sheetView workbookViewId="0">
      <selection activeCell="A2" sqref="A2"/>
    </sheetView>
  </sheetViews>
  <sheetFormatPr defaultColWidth="9" defaultRowHeight="12.75" customHeight="1"/>
  <cols>
    <col min="1" max="1" width="5" style="2" customWidth="1"/>
    <col min="2" max="2" width="51.25" style="2" customWidth="1"/>
    <col min="3" max="4" width="18.875" style="2" customWidth="1"/>
    <col min="5" max="5" width="13.875" style="2" customWidth="1"/>
    <col min="6" max="6" width="14.875" style="2" customWidth="1"/>
    <col min="7" max="7" width="13.625" style="2" customWidth="1"/>
    <col min="8" max="16384" width="9" style="2"/>
  </cols>
  <sheetData>
    <row r="1" spans="1:14" ht="93.95" customHeight="1">
      <c r="A1" s="742" t="s">
        <v>0</v>
      </c>
      <c r="B1" s="742"/>
      <c r="C1" s="742"/>
      <c r="D1" s="742"/>
      <c r="E1" s="742"/>
      <c r="F1" s="742"/>
      <c r="G1" s="742"/>
      <c r="H1" s="742"/>
      <c r="I1" s="742"/>
      <c r="J1" s="742"/>
      <c r="K1" s="742"/>
      <c r="L1" s="742"/>
      <c r="M1" s="742"/>
      <c r="N1" s="742"/>
    </row>
    <row r="2" spans="1:14" ht="30" customHeight="1"/>
    <row r="3" spans="1:14" ht="30" customHeight="1">
      <c r="B3" s="17" t="s">
        <v>28</v>
      </c>
    </row>
    <row r="4" spans="1:14" ht="30" customHeight="1"/>
    <row r="5" spans="1:14" ht="30" customHeight="1">
      <c r="A5" s="18"/>
      <c r="B5" s="19" t="s">
        <v>5</v>
      </c>
      <c r="C5" s="20"/>
      <c r="D5" s="18"/>
      <c r="E5" s="18"/>
      <c r="F5" s="18"/>
      <c r="G5" s="18"/>
    </row>
    <row r="6" spans="1:14" ht="15.95" customHeight="1">
      <c r="A6" s="18"/>
      <c r="B6" s="21"/>
      <c r="C6" s="21"/>
      <c r="D6" s="18"/>
      <c r="E6" s="18"/>
      <c r="F6" s="18"/>
      <c r="G6" s="18"/>
    </row>
    <row r="7" spans="1:14" ht="15">
      <c r="A7" s="18"/>
      <c r="B7" s="22"/>
      <c r="C7" s="22"/>
      <c r="D7" s="18"/>
      <c r="E7" s="18"/>
      <c r="F7" s="18"/>
      <c r="G7" s="18"/>
    </row>
    <row r="8" spans="1:14" ht="33.75" customHeight="1" thickBot="1">
      <c r="A8" s="18"/>
      <c r="B8" s="23" t="s">
        <v>29</v>
      </c>
      <c r="C8" s="24">
        <v>2024</v>
      </c>
      <c r="D8" s="24">
        <v>2023</v>
      </c>
      <c r="E8" s="24">
        <v>2022</v>
      </c>
      <c r="F8" s="24">
        <v>2021</v>
      </c>
      <c r="G8" s="24">
        <v>2020</v>
      </c>
      <c r="H8" s="18"/>
    </row>
    <row r="9" spans="1:14" ht="15">
      <c r="A9" s="18"/>
      <c r="B9" s="25" t="s">
        <v>30</v>
      </c>
      <c r="C9" s="26">
        <v>60638</v>
      </c>
      <c r="D9" s="26">
        <v>67761</v>
      </c>
      <c r="E9" s="26">
        <v>79787</v>
      </c>
      <c r="F9" s="27">
        <v>88808</v>
      </c>
      <c r="G9" s="27">
        <v>101210</v>
      </c>
      <c r="H9" s="18"/>
    </row>
    <row r="10" spans="1:14" ht="15">
      <c r="A10" s="18"/>
      <c r="B10" s="28" t="s">
        <v>31</v>
      </c>
      <c r="C10" s="29">
        <v>3351</v>
      </c>
      <c r="D10" s="29">
        <v>3602</v>
      </c>
      <c r="E10" s="29">
        <v>4429</v>
      </c>
      <c r="F10" s="30">
        <v>5205</v>
      </c>
      <c r="G10" s="30">
        <v>5526</v>
      </c>
      <c r="H10" s="18"/>
    </row>
    <row r="11" spans="1:14" ht="15">
      <c r="A11" s="18"/>
      <c r="B11" s="28" t="s">
        <v>32</v>
      </c>
      <c r="C11" s="29">
        <v>17990</v>
      </c>
      <c r="D11" s="29">
        <v>17675</v>
      </c>
      <c r="E11" s="29">
        <v>17664</v>
      </c>
      <c r="F11" s="30">
        <v>17395</v>
      </c>
      <c r="G11" s="30">
        <v>27357</v>
      </c>
      <c r="H11" s="18"/>
    </row>
    <row r="12" spans="1:14" ht="15.75" thickBot="1">
      <c r="A12" s="18"/>
      <c r="B12" s="31" t="s">
        <v>33</v>
      </c>
      <c r="C12" s="32">
        <v>81978</v>
      </c>
      <c r="D12" s="32">
        <v>89038</v>
      </c>
      <c r="E12" s="32">
        <v>101879</v>
      </c>
      <c r="F12" s="33">
        <v>111409</v>
      </c>
      <c r="G12" s="34">
        <v>134093</v>
      </c>
      <c r="H12" s="18"/>
    </row>
    <row r="13" spans="1:14" ht="18.95" customHeight="1">
      <c r="A13" s="18"/>
      <c r="B13" s="35"/>
      <c r="C13" s="35"/>
      <c r="D13" s="36"/>
      <c r="E13" s="36"/>
      <c r="F13" s="37"/>
      <c r="G13" s="37"/>
    </row>
    <row r="14" spans="1:14" ht="15">
      <c r="A14" s="18"/>
      <c r="B14" s="35"/>
      <c r="C14" s="35"/>
      <c r="D14" s="38"/>
      <c r="E14" s="38"/>
      <c r="F14" s="37"/>
      <c r="G14" s="37"/>
    </row>
    <row r="15" spans="1:14" ht="32.25" thickBot="1">
      <c r="A15" s="18"/>
      <c r="B15" s="39" t="s">
        <v>34</v>
      </c>
      <c r="C15" s="39">
        <v>2024</v>
      </c>
      <c r="D15" s="40">
        <v>2023</v>
      </c>
      <c r="E15" s="40">
        <v>2022</v>
      </c>
      <c r="F15" s="40">
        <v>2021</v>
      </c>
      <c r="G15" s="40">
        <v>2020</v>
      </c>
      <c r="H15" s="18"/>
    </row>
    <row r="16" spans="1:14" ht="16.5" thickBot="1">
      <c r="A16" s="18"/>
      <c r="B16" s="41" t="s">
        <v>35</v>
      </c>
      <c r="C16" s="42" t="s">
        <v>36</v>
      </c>
      <c r="D16" s="42" t="s">
        <v>36</v>
      </c>
      <c r="E16" s="42" t="s">
        <v>36</v>
      </c>
      <c r="F16" s="42" t="s">
        <v>36</v>
      </c>
      <c r="G16" s="42" t="s">
        <v>36</v>
      </c>
      <c r="H16" s="18"/>
    </row>
    <row r="17" spans="1:8" ht="15">
      <c r="A17" s="18"/>
      <c r="B17" s="43" t="s">
        <v>37</v>
      </c>
      <c r="C17" s="26">
        <v>2438</v>
      </c>
      <c r="D17" s="44">
        <v>2329</v>
      </c>
      <c r="E17" s="44">
        <v>2229</v>
      </c>
      <c r="F17" s="44">
        <v>1931</v>
      </c>
      <c r="G17" s="44">
        <v>1811</v>
      </c>
      <c r="H17" s="18"/>
    </row>
    <row r="18" spans="1:8" ht="15">
      <c r="A18" s="18"/>
      <c r="B18" s="45" t="s">
        <v>38</v>
      </c>
      <c r="C18" s="29">
        <v>3083</v>
      </c>
      <c r="D18" s="46">
        <v>3448</v>
      </c>
      <c r="E18" s="46">
        <v>3566</v>
      </c>
      <c r="F18" s="46">
        <v>4476</v>
      </c>
      <c r="G18" s="46">
        <v>9832</v>
      </c>
      <c r="H18" s="18"/>
    </row>
    <row r="19" spans="1:8" ht="15">
      <c r="A19" s="18"/>
      <c r="B19" s="45" t="s">
        <v>39</v>
      </c>
      <c r="C19" s="29">
        <v>333</v>
      </c>
      <c r="D19" s="45">
        <v>339</v>
      </c>
      <c r="E19" s="47" t="s">
        <v>40</v>
      </c>
      <c r="F19" s="47" t="s">
        <v>40</v>
      </c>
      <c r="G19" s="47" t="s">
        <v>40</v>
      </c>
      <c r="H19" s="18"/>
    </row>
    <row r="20" spans="1:8" ht="15">
      <c r="A20" s="18"/>
      <c r="B20" s="45" t="s">
        <v>41</v>
      </c>
      <c r="C20" s="29">
        <v>103</v>
      </c>
      <c r="D20" s="45">
        <v>69</v>
      </c>
      <c r="E20" s="45">
        <v>24</v>
      </c>
      <c r="F20" s="45">
        <v>17</v>
      </c>
      <c r="G20" s="45">
        <v>119</v>
      </c>
      <c r="H20" s="18"/>
    </row>
    <row r="21" spans="1:8" ht="15.75" thickBot="1">
      <c r="A21" s="18"/>
      <c r="B21" s="48" t="s">
        <v>42</v>
      </c>
      <c r="C21" s="32">
        <v>5958</v>
      </c>
      <c r="D21" s="49">
        <v>6185</v>
      </c>
      <c r="E21" s="49">
        <v>5819</v>
      </c>
      <c r="F21" s="49">
        <v>6424</v>
      </c>
      <c r="G21" s="49">
        <v>11762</v>
      </c>
      <c r="H21" s="18"/>
    </row>
    <row r="22" spans="1:8" ht="15">
      <c r="A22" s="18"/>
      <c r="B22" s="50"/>
      <c r="C22" s="50"/>
      <c r="D22" s="50"/>
      <c r="E22" s="50"/>
      <c r="F22" s="50"/>
      <c r="G22" s="43"/>
      <c r="H22" s="18"/>
    </row>
    <row r="23" spans="1:8" ht="16.5" thickBot="1">
      <c r="A23" s="18"/>
      <c r="B23" s="51" t="s">
        <v>43</v>
      </c>
      <c r="C23" s="52" t="s">
        <v>36</v>
      </c>
      <c r="D23" s="52" t="s">
        <v>36</v>
      </c>
      <c r="E23" s="52" t="s">
        <v>36</v>
      </c>
      <c r="F23" s="52" t="s">
        <v>36</v>
      </c>
      <c r="G23" s="52" t="s">
        <v>36</v>
      </c>
      <c r="H23" s="18"/>
    </row>
    <row r="24" spans="1:8" ht="15">
      <c r="A24" s="18"/>
      <c r="B24" s="43" t="s">
        <v>44</v>
      </c>
      <c r="C24" s="26">
        <v>76020</v>
      </c>
      <c r="D24" s="44">
        <v>82853</v>
      </c>
      <c r="E24" s="44">
        <v>96060</v>
      </c>
      <c r="F24" s="44">
        <v>104984</v>
      </c>
      <c r="G24" s="44">
        <v>122331</v>
      </c>
      <c r="H24" s="18"/>
    </row>
    <row r="25" spans="1:8" ht="15.75" thickBot="1">
      <c r="A25" s="18"/>
      <c r="B25" s="48" t="s">
        <v>45</v>
      </c>
      <c r="C25" s="32">
        <v>76020</v>
      </c>
      <c r="D25" s="49">
        <v>82853</v>
      </c>
      <c r="E25" s="49">
        <v>96060</v>
      </c>
      <c r="F25" s="49">
        <v>104984</v>
      </c>
      <c r="G25" s="49">
        <v>122331</v>
      </c>
      <c r="H25" s="18"/>
    </row>
    <row r="26" spans="1:8" ht="15">
      <c r="A26" s="18"/>
      <c r="B26" s="53"/>
      <c r="C26" s="53"/>
      <c r="D26" s="53"/>
      <c r="E26" s="53"/>
      <c r="F26" s="53"/>
      <c r="G26" s="53"/>
      <c r="H26" s="18"/>
    </row>
    <row r="27" spans="1:8" ht="16.5" thickBot="1">
      <c r="A27" s="18"/>
      <c r="B27" s="54" t="s">
        <v>46</v>
      </c>
      <c r="C27" s="55" t="s">
        <v>36</v>
      </c>
      <c r="D27" s="55" t="s">
        <v>36</v>
      </c>
      <c r="E27" s="55" t="s">
        <v>36</v>
      </c>
      <c r="F27" s="55" t="s">
        <v>36</v>
      </c>
      <c r="G27" s="55" t="s">
        <v>36</v>
      </c>
      <c r="H27" s="18"/>
    </row>
    <row r="28" spans="1:8" ht="15.75">
      <c r="A28" s="18"/>
      <c r="B28" s="43" t="s">
        <v>47</v>
      </c>
      <c r="C28" s="26">
        <v>6489</v>
      </c>
      <c r="D28" s="44">
        <v>5482</v>
      </c>
      <c r="E28" s="44">
        <v>2621</v>
      </c>
      <c r="F28" s="44">
        <v>3011</v>
      </c>
      <c r="G28" s="44">
        <v>5246</v>
      </c>
      <c r="H28" s="18"/>
    </row>
    <row r="29" spans="1:8" ht="15">
      <c r="A29" s="18"/>
      <c r="B29" s="45" t="s">
        <v>48</v>
      </c>
      <c r="C29" s="29">
        <v>3118</v>
      </c>
      <c r="D29" s="45">
        <v>558</v>
      </c>
      <c r="E29" s="47" t="s">
        <v>40</v>
      </c>
      <c r="F29" s="47" t="s">
        <v>40</v>
      </c>
      <c r="G29" s="47" t="s">
        <v>40</v>
      </c>
      <c r="H29" s="18"/>
    </row>
    <row r="30" spans="1:8" ht="15">
      <c r="A30" s="18"/>
      <c r="B30" s="45" t="s">
        <v>49</v>
      </c>
      <c r="C30" s="29">
        <v>9907</v>
      </c>
      <c r="D30" s="46">
        <v>8788</v>
      </c>
      <c r="E30" s="46">
        <v>9981</v>
      </c>
      <c r="F30" s="46">
        <v>11614</v>
      </c>
      <c r="G30" s="46">
        <v>15290</v>
      </c>
      <c r="H30" s="18"/>
    </row>
    <row r="31" spans="1:8" ht="15">
      <c r="A31" s="18"/>
      <c r="B31" s="45" t="s">
        <v>50</v>
      </c>
      <c r="C31" s="29">
        <v>4156</v>
      </c>
      <c r="D31" s="46">
        <v>6233</v>
      </c>
      <c r="E31" s="47" t="s">
        <v>40</v>
      </c>
      <c r="F31" s="47" t="s">
        <v>40</v>
      </c>
      <c r="G31" s="47" t="s">
        <v>40</v>
      </c>
      <c r="H31" s="18"/>
    </row>
    <row r="32" spans="1:8" ht="15">
      <c r="A32" s="18"/>
      <c r="B32" s="45" t="s">
        <v>51</v>
      </c>
      <c r="C32" s="29">
        <v>834</v>
      </c>
      <c r="D32" s="46">
        <v>1113</v>
      </c>
      <c r="E32" s="46">
        <v>1135</v>
      </c>
      <c r="F32" s="46">
        <v>1564</v>
      </c>
      <c r="G32" s="46">
        <v>1770</v>
      </c>
      <c r="H32" s="18"/>
    </row>
    <row r="33" spans="1:8" ht="15">
      <c r="A33" s="18"/>
      <c r="B33" s="45" t="s">
        <v>52</v>
      </c>
      <c r="C33" s="29">
        <v>20459</v>
      </c>
      <c r="D33" s="46">
        <v>13786</v>
      </c>
      <c r="E33" s="46">
        <v>4531</v>
      </c>
      <c r="F33" s="46">
        <v>2421</v>
      </c>
      <c r="G33" s="46">
        <v>23222</v>
      </c>
      <c r="H33" s="18"/>
    </row>
    <row r="34" spans="1:8" ht="15" customHeight="1">
      <c r="A34" s="18"/>
      <c r="B34" s="45" t="s">
        <v>53</v>
      </c>
      <c r="C34" s="29">
        <v>22008</v>
      </c>
      <c r="D34" s="46">
        <v>22275</v>
      </c>
      <c r="E34" s="46">
        <v>17020</v>
      </c>
      <c r="F34" s="46">
        <v>18218</v>
      </c>
      <c r="G34" s="46">
        <v>15546</v>
      </c>
      <c r="H34" s="56"/>
    </row>
    <row r="35" spans="1:8" ht="15" customHeight="1">
      <c r="A35" s="18"/>
      <c r="B35" s="45" t="s">
        <v>54</v>
      </c>
      <c r="C35" s="29">
        <v>1873</v>
      </c>
      <c r="D35" s="46">
        <v>2384</v>
      </c>
      <c r="E35" s="46">
        <v>3346</v>
      </c>
      <c r="F35" s="46">
        <v>5460</v>
      </c>
      <c r="G35" s="46">
        <v>8532</v>
      </c>
      <c r="H35" s="57"/>
    </row>
    <row r="36" spans="1:8" ht="19.350000000000001" customHeight="1" thickBot="1">
      <c r="A36" s="18"/>
      <c r="B36" s="48" t="s">
        <v>55</v>
      </c>
      <c r="C36" s="32">
        <v>68845</v>
      </c>
      <c r="D36" s="49">
        <v>60619</v>
      </c>
      <c r="E36" s="49">
        <v>38634</v>
      </c>
      <c r="F36" s="49">
        <v>42288</v>
      </c>
      <c r="G36" s="49">
        <v>69606</v>
      </c>
      <c r="H36" s="57"/>
    </row>
    <row r="37" spans="1:8" ht="18.600000000000001" customHeight="1" thickBot="1">
      <c r="A37" s="18"/>
      <c r="B37" s="58" t="s">
        <v>56</v>
      </c>
      <c r="C37" s="59">
        <v>150823</v>
      </c>
      <c r="D37" s="60">
        <v>149658</v>
      </c>
      <c r="E37" s="60">
        <v>140514</v>
      </c>
      <c r="F37" s="61">
        <v>153697</v>
      </c>
      <c r="G37" s="61">
        <v>203700</v>
      </c>
      <c r="H37" s="57"/>
    </row>
    <row r="38" spans="1:8" ht="15" customHeight="1">
      <c r="A38" s="18"/>
      <c r="B38" s="62"/>
      <c r="C38" s="62"/>
      <c r="D38" s="62"/>
      <c r="E38" s="62"/>
      <c r="F38" s="62"/>
      <c r="G38" s="63"/>
      <c r="H38" s="57"/>
    </row>
    <row r="39" spans="1:8" ht="15">
      <c r="A39" s="18"/>
      <c r="B39" s="64"/>
      <c r="C39" s="64"/>
      <c r="E39" s="18"/>
      <c r="F39" s="18"/>
      <c r="G39" s="18"/>
    </row>
    <row r="40" spans="1:8" ht="32.25" thickBot="1">
      <c r="A40" s="18"/>
      <c r="B40" s="65" t="s">
        <v>57</v>
      </c>
      <c r="C40" s="66">
        <v>2024</v>
      </c>
      <c r="D40" s="67">
        <v>2023</v>
      </c>
      <c r="E40" s="67">
        <v>2022</v>
      </c>
      <c r="F40" s="67">
        <v>2021</v>
      </c>
      <c r="G40" s="68">
        <v>2020</v>
      </c>
    </row>
    <row r="41" spans="1:8" ht="15">
      <c r="A41" s="18"/>
      <c r="B41" s="69" t="s">
        <v>58</v>
      </c>
      <c r="C41" s="27">
        <v>5958</v>
      </c>
      <c r="D41" s="27">
        <v>6184.5</v>
      </c>
      <c r="E41" s="27">
        <v>5819</v>
      </c>
      <c r="F41" s="27">
        <v>6424</v>
      </c>
      <c r="G41" s="27">
        <v>11762</v>
      </c>
      <c r="H41" s="18"/>
    </row>
    <row r="42" spans="1:8" ht="15">
      <c r="A42" s="18"/>
      <c r="B42" s="70" t="s">
        <v>59</v>
      </c>
      <c r="C42" s="30">
        <v>36076</v>
      </c>
      <c r="D42" s="30">
        <v>35938.9</v>
      </c>
      <c r="E42" s="30">
        <v>48531</v>
      </c>
      <c r="F42" s="30">
        <v>59004.207200000033</v>
      </c>
      <c r="G42" s="30">
        <v>83324</v>
      </c>
      <c r="H42" s="18"/>
    </row>
    <row r="43" spans="1:8" ht="15">
      <c r="A43" s="18"/>
      <c r="B43" s="70" t="s">
        <v>60</v>
      </c>
      <c r="C43" s="30">
        <v>66992</v>
      </c>
      <c r="D43" s="30">
        <v>57340.97</v>
      </c>
      <c r="E43" s="30">
        <v>30756</v>
      </c>
      <c r="F43" s="30">
        <v>32652.843500000006</v>
      </c>
      <c r="G43" s="30">
        <v>59578</v>
      </c>
      <c r="H43" s="18"/>
    </row>
    <row r="44" spans="1:8" ht="15.75" thickBot="1">
      <c r="A44" s="18"/>
      <c r="B44" s="71" t="s">
        <v>61</v>
      </c>
      <c r="C44" s="32">
        <v>109026</v>
      </c>
      <c r="D44" s="34">
        <v>99464</v>
      </c>
      <c r="E44" s="34">
        <v>85106</v>
      </c>
      <c r="F44" s="34">
        <v>98082</v>
      </c>
      <c r="G44" s="34">
        <v>154664.01459999997</v>
      </c>
      <c r="H44" s="18"/>
    </row>
    <row r="45" spans="1:8" ht="15">
      <c r="A45" s="18"/>
      <c r="B45" s="72" t="s">
        <v>62</v>
      </c>
      <c r="C45" s="73">
        <v>109026</v>
      </c>
      <c r="D45" s="74">
        <v>99464</v>
      </c>
      <c r="E45" s="74">
        <v>85106</v>
      </c>
      <c r="F45" s="74">
        <v>98082</v>
      </c>
      <c r="G45" s="74">
        <v>154664.01459999997</v>
      </c>
      <c r="H45" s="18"/>
    </row>
    <row r="46" spans="1:8" ht="15.75">
      <c r="A46" s="18"/>
      <c r="B46" s="75" t="s">
        <v>63</v>
      </c>
      <c r="C46" s="76">
        <v>0</v>
      </c>
      <c r="D46" s="77">
        <v>0</v>
      </c>
      <c r="E46" s="77">
        <v>0</v>
      </c>
      <c r="F46" s="77">
        <v>0</v>
      </c>
      <c r="G46" s="77">
        <v>0</v>
      </c>
      <c r="H46" s="18"/>
    </row>
    <row r="47" spans="1:8" ht="69.75" customHeight="1">
      <c r="A47" s="18"/>
      <c r="B47" s="751" t="s">
        <v>64</v>
      </c>
      <c r="C47" s="751"/>
      <c r="D47" s="751"/>
      <c r="E47" s="751"/>
      <c r="F47" s="751"/>
      <c r="G47" s="751"/>
    </row>
    <row r="48" spans="1:8" ht="15.75" customHeight="1">
      <c r="A48" s="18"/>
      <c r="B48" s="78"/>
      <c r="C48" s="78"/>
      <c r="D48" s="78"/>
      <c r="E48" s="78"/>
      <c r="F48" s="78"/>
      <c r="G48" s="78"/>
    </row>
    <row r="49" spans="1:8" ht="15">
      <c r="A49" s="18"/>
      <c r="B49" s="79"/>
      <c r="C49" s="79"/>
      <c r="D49" s="80"/>
      <c r="E49" s="81"/>
      <c r="F49" s="82"/>
      <c r="G49" s="82"/>
    </row>
    <row r="50" spans="1:8" ht="17.45" customHeight="1" thickBot="1">
      <c r="A50" s="18"/>
      <c r="B50" s="83" t="s">
        <v>65</v>
      </c>
      <c r="C50" s="24">
        <v>2024</v>
      </c>
      <c r="D50" s="24">
        <v>2023</v>
      </c>
      <c r="E50" s="24">
        <v>2022</v>
      </c>
      <c r="F50" s="24">
        <v>2021</v>
      </c>
      <c r="G50" s="24">
        <v>2020</v>
      </c>
      <c r="H50" s="18"/>
    </row>
    <row r="51" spans="1:8" ht="15">
      <c r="A51" s="18"/>
      <c r="B51" s="25" t="s">
        <v>66</v>
      </c>
      <c r="C51" s="27">
        <v>129857</v>
      </c>
      <c r="D51" s="27">
        <v>134784</v>
      </c>
      <c r="E51" s="27">
        <v>141786</v>
      </c>
      <c r="F51" s="27">
        <v>151726</v>
      </c>
      <c r="G51" s="27">
        <v>171030</v>
      </c>
      <c r="H51" s="18"/>
    </row>
    <row r="52" spans="1:8" ht="15">
      <c r="A52" s="18"/>
      <c r="B52" s="28" t="s">
        <v>67</v>
      </c>
      <c r="C52" s="30">
        <v>10394</v>
      </c>
      <c r="D52" s="30">
        <v>10299</v>
      </c>
      <c r="E52" s="30">
        <v>9724.7848611111131</v>
      </c>
      <c r="F52" s="30">
        <v>7038</v>
      </c>
      <c r="G52" s="30">
        <v>7246</v>
      </c>
      <c r="H52" s="18"/>
    </row>
    <row r="53" spans="1:8" ht="15">
      <c r="A53" s="18"/>
      <c r="B53" s="28" t="s">
        <v>68</v>
      </c>
      <c r="C53" s="30">
        <v>1920</v>
      </c>
      <c r="D53" s="30">
        <v>1705</v>
      </c>
      <c r="E53" s="30">
        <v>1704.6527066777771</v>
      </c>
      <c r="F53" s="30">
        <v>2482</v>
      </c>
      <c r="G53" s="30">
        <v>2064</v>
      </c>
      <c r="H53" s="18"/>
    </row>
    <row r="54" spans="1:8" ht="15">
      <c r="A54" s="18"/>
      <c r="B54" s="84" t="s">
        <v>69</v>
      </c>
      <c r="C54" s="30" t="s">
        <v>40</v>
      </c>
      <c r="D54" s="30" t="s">
        <v>40</v>
      </c>
      <c r="E54" s="29">
        <v>6.0853888888888896</v>
      </c>
      <c r="F54" s="29">
        <v>5</v>
      </c>
      <c r="G54" s="29" t="s">
        <v>40</v>
      </c>
      <c r="H54" s="18"/>
    </row>
    <row r="55" spans="1:8" ht="15.75" thickBot="1">
      <c r="A55" s="18"/>
      <c r="B55" s="48" t="s">
        <v>33</v>
      </c>
      <c r="C55" s="32">
        <v>142171</v>
      </c>
      <c r="D55" s="32">
        <v>146789</v>
      </c>
      <c r="E55" s="32">
        <v>153221.13088987785</v>
      </c>
      <c r="F55" s="32">
        <v>161252</v>
      </c>
      <c r="G55" s="34">
        <v>180340</v>
      </c>
      <c r="H55" s="18"/>
    </row>
    <row r="56" spans="1:8" ht="18.600000000000001" customHeight="1">
      <c r="A56" s="18"/>
      <c r="B56" s="85"/>
      <c r="C56" s="86"/>
      <c r="D56" s="86"/>
      <c r="E56" s="86"/>
      <c r="F56" s="87"/>
      <c r="G56" s="87"/>
    </row>
    <row r="57" spans="1:8" ht="15">
      <c r="A57" s="18"/>
      <c r="B57" s="85"/>
      <c r="C57" s="87"/>
      <c r="D57" s="87"/>
      <c r="E57" s="87"/>
      <c r="F57" s="87"/>
      <c r="G57" s="87"/>
    </row>
    <row r="58" spans="1:8" ht="18.600000000000001" customHeight="1" thickBot="1">
      <c r="A58" s="18"/>
      <c r="B58" s="83" t="s">
        <v>70</v>
      </c>
      <c r="C58" s="24">
        <v>2024</v>
      </c>
      <c r="D58" s="24">
        <v>2023</v>
      </c>
      <c r="E58" s="24">
        <v>2022</v>
      </c>
      <c r="F58" s="24">
        <v>2021</v>
      </c>
      <c r="G58" s="24">
        <v>2020</v>
      </c>
      <c r="H58" s="18"/>
    </row>
    <row r="59" spans="1:8" ht="15">
      <c r="A59" s="18"/>
      <c r="B59" s="25" t="s">
        <v>71</v>
      </c>
      <c r="C59" s="27">
        <v>955</v>
      </c>
      <c r="D59" s="27">
        <v>713.96599170000036</v>
      </c>
      <c r="E59" s="27">
        <v>669.61951669999996</v>
      </c>
      <c r="F59" s="27">
        <v>255</v>
      </c>
      <c r="G59" s="27">
        <v>272</v>
      </c>
      <c r="H59" s="18"/>
    </row>
    <row r="60" spans="1:8" ht="15">
      <c r="A60" s="18"/>
      <c r="B60" s="28" t="s">
        <v>72</v>
      </c>
      <c r="C60" s="30">
        <v>61401</v>
      </c>
      <c r="D60" s="30">
        <v>50993.760000000031</v>
      </c>
      <c r="E60" s="30">
        <v>40000</v>
      </c>
      <c r="F60" s="30">
        <v>38975</v>
      </c>
      <c r="G60" s="30">
        <v>30023</v>
      </c>
      <c r="H60" s="18"/>
    </row>
    <row r="61" spans="1:8" ht="15">
      <c r="A61" s="18"/>
      <c r="B61" s="28" t="s">
        <v>73</v>
      </c>
      <c r="C61" s="30">
        <v>12012</v>
      </c>
      <c r="D61" s="30">
        <v>13855</v>
      </c>
      <c r="E61" s="30">
        <v>14685</v>
      </c>
      <c r="F61" s="30">
        <v>16143</v>
      </c>
      <c r="G61" s="47" t="s">
        <v>40</v>
      </c>
      <c r="H61" s="56"/>
    </row>
    <row r="62" spans="1:8" ht="15.75" thickBot="1">
      <c r="A62" s="18"/>
      <c r="B62" s="48" t="s">
        <v>33</v>
      </c>
      <c r="C62" s="34">
        <v>74368</v>
      </c>
      <c r="D62" s="34">
        <v>65562.725991700034</v>
      </c>
      <c r="E62" s="34">
        <v>55354.619516699997</v>
      </c>
      <c r="F62" s="34">
        <v>55373</v>
      </c>
      <c r="G62" s="34">
        <v>30295</v>
      </c>
      <c r="H62" s="18"/>
    </row>
    <row r="63" spans="1:8" ht="15">
      <c r="A63" s="18"/>
      <c r="B63" s="752"/>
      <c r="C63" s="752"/>
      <c r="D63" s="752"/>
      <c r="E63" s="752"/>
      <c r="F63" s="752"/>
      <c r="G63" s="752"/>
    </row>
    <row r="64" spans="1:8" ht="15">
      <c r="A64" s="18"/>
      <c r="B64" s="35"/>
      <c r="C64" s="35"/>
      <c r="D64" s="88"/>
      <c r="E64" s="88"/>
      <c r="F64" s="37"/>
      <c r="G64" s="89"/>
    </row>
    <row r="65" spans="1:8" ht="18.600000000000001" customHeight="1" thickBot="1">
      <c r="A65" s="18"/>
      <c r="B65" s="83" t="s">
        <v>74</v>
      </c>
      <c r="C65" s="24">
        <v>2024</v>
      </c>
      <c r="D65" s="24">
        <v>2023</v>
      </c>
      <c r="E65" s="24">
        <v>2022</v>
      </c>
      <c r="F65" s="24">
        <v>2021</v>
      </c>
      <c r="G65" s="24">
        <v>2020</v>
      </c>
      <c r="H65" s="18"/>
    </row>
    <row r="66" spans="1:8" ht="15">
      <c r="A66" s="18"/>
      <c r="B66" s="25" t="s">
        <v>75</v>
      </c>
      <c r="C66" s="90">
        <v>12435</v>
      </c>
      <c r="D66" s="27">
        <v>13679.814027777775</v>
      </c>
      <c r="E66" s="27">
        <v>14114.984709166663</v>
      </c>
      <c r="F66" s="27">
        <v>17739</v>
      </c>
      <c r="G66" s="27">
        <v>37904</v>
      </c>
      <c r="H66" s="18"/>
    </row>
    <row r="67" spans="1:8" ht="15">
      <c r="A67" s="18"/>
      <c r="B67" s="91"/>
      <c r="C67" s="92"/>
      <c r="D67" s="92"/>
      <c r="E67" s="92"/>
      <c r="F67" s="92"/>
      <c r="G67" s="92"/>
    </row>
    <row r="68" spans="1:8" ht="15">
      <c r="A68" s="18"/>
      <c r="B68" s="91"/>
      <c r="C68" s="92"/>
      <c r="D68" s="92"/>
      <c r="E68" s="92"/>
      <c r="F68" s="92"/>
      <c r="G68" s="92"/>
    </row>
    <row r="69" spans="1:8" ht="18" customHeight="1" thickBot="1">
      <c r="A69" s="18"/>
      <c r="B69" s="83" t="s">
        <v>76</v>
      </c>
      <c r="C69" s="24">
        <v>2024</v>
      </c>
      <c r="D69" s="24">
        <v>2023</v>
      </c>
      <c r="E69" s="24">
        <v>2022</v>
      </c>
      <c r="F69" s="24">
        <v>2021</v>
      </c>
      <c r="G69" s="24">
        <v>2020</v>
      </c>
      <c r="H69" s="18"/>
    </row>
    <row r="70" spans="1:8" ht="15">
      <c r="A70" s="18"/>
      <c r="B70" s="25" t="s">
        <v>77</v>
      </c>
      <c r="C70" s="27">
        <v>179</v>
      </c>
      <c r="D70" s="27">
        <v>296.94269999999995</v>
      </c>
      <c r="E70" s="27">
        <v>297.55720000000008</v>
      </c>
      <c r="F70" s="27">
        <v>387</v>
      </c>
      <c r="G70" s="27">
        <v>420</v>
      </c>
      <c r="H70" s="18"/>
    </row>
    <row r="71" spans="1:8" ht="15">
      <c r="A71" s="18"/>
      <c r="B71" s="28" t="s">
        <v>78</v>
      </c>
      <c r="C71" s="30">
        <v>999</v>
      </c>
      <c r="D71" s="30">
        <v>1138.2817999999997</v>
      </c>
      <c r="E71" s="30">
        <v>1214.816</v>
      </c>
      <c r="F71" s="30">
        <v>1405</v>
      </c>
      <c r="G71" s="30">
        <v>1640</v>
      </c>
      <c r="H71" s="18"/>
    </row>
    <row r="72" spans="1:8" ht="15.75" thickBot="1">
      <c r="A72" s="18"/>
      <c r="B72" s="48" t="s">
        <v>33</v>
      </c>
      <c r="C72" s="34">
        <v>1178</v>
      </c>
      <c r="D72" s="34">
        <v>1435.2244999999998</v>
      </c>
      <c r="E72" s="34">
        <v>1512.3732</v>
      </c>
      <c r="F72" s="34">
        <v>1792</v>
      </c>
      <c r="G72" s="34">
        <v>2060</v>
      </c>
      <c r="H72" s="18"/>
    </row>
    <row r="73" spans="1:8" ht="26.45" customHeight="1">
      <c r="A73" s="18"/>
      <c r="B73" s="749" t="s">
        <v>79</v>
      </c>
      <c r="C73" s="749"/>
      <c r="D73" s="749"/>
      <c r="E73" s="749"/>
      <c r="F73" s="749"/>
      <c r="G73" s="749"/>
    </row>
    <row r="74" spans="1:8" ht="15">
      <c r="A74" s="18"/>
      <c r="B74" s="35"/>
      <c r="C74" s="35"/>
      <c r="D74" s="37"/>
      <c r="E74" s="37"/>
      <c r="F74" s="37"/>
      <c r="G74" s="37"/>
    </row>
    <row r="75" spans="1:8" ht="15">
      <c r="A75" s="18"/>
      <c r="B75" s="93"/>
      <c r="C75" s="93"/>
      <c r="D75" s="94"/>
      <c r="E75" s="94"/>
      <c r="F75" s="94"/>
      <c r="G75" s="94"/>
    </row>
    <row r="76" spans="1:8" ht="15.75" thickBot="1">
      <c r="A76" s="18"/>
      <c r="B76" s="95" t="s">
        <v>80</v>
      </c>
      <c r="C76" s="96">
        <v>2024</v>
      </c>
      <c r="D76" s="96">
        <v>2023</v>
      </c>
      <c r="E76" s="96">
        <v>2022</v>
      </c>
      <c r="F76" s="96">
        <v>2021</v>
      </c>
      <c r="G76" s="96">
        <v>2020</v>
      </c>
      <c r="H76" s="18"/>
    </row>
    <row r="77" spans="1:8" ht="15.75">
      <c r="A77" s="18"/>
      <c r="B77" s="97" t="s">
        <v>81</v>
      </c>
      <c r="C77" s="90">
        <v>698</v>
      </c>
      <c r="D77" s="27">
        <v>807.96030000000519</v>
      </c>
      <c r="E77" s="27">
        <v>710</v>
      </c>
      <c r="F77" s="27">
        <v>978</v>
      </c>
      <c r="G77" s="27">
        <v>663</v>
      </c>
      <c r="H77" s="98"/>
    </row>
    <row r="78" spans="1:8" ht="15.75">
      <c r="A78" s="18"/>
      <c r="B78" s="84" t="s">
        <v>82</v>
      </c>
      <c r="C78" s="99">
        <v>78</v>
      </c>
      <c r="D78" s="30">
        <v>80</v>
      </c>
      <c r="E78" s="30">
        <v>82</v>
      </c>
      <c r="F78" s="30">
        <v>74</v>
      </c>
      <c r="G78" s="30">
        <v>64</v>
      </c>
      <c r="H78" s="98"/>
    </row>
    <row r="79" spans="1:8" ht="32.1" customHeight="1">
      <c r="A79" s="18"/>
      <c r="B79" s="753" t="s">
        <v>83</v>
      </c>
      <c r="C79" s="753"/>
      <c r="D79" s="753"/>
      <c r="E79" s="753"/>
      <c r="F79" s="753"/>
      <c r="G79" s="753"/>
    </row>
    <row r="80" spans="1:8" ht="15">
      <c r="A80" s="18"/>
      <c r="B80" s="754"/>
      <c r="C80" s="754"/>
      <c r="D80" s="754"/>
      <c r="E80" s="754"/>
      <c r="F80" s="754"/>
      <c r="G80" s="754"/>
    </row>
    <row r="81" spans="1:8" ht="15">
      <c r="A81" s="18"/>
      <c r="B81" s="35"/>
      <c r="C81" s="35"/>
      <c r="D81" s="37"/>
      <c r="E81" s="37"/>
      <c r="F81" s="37"/>
      <c r="G81" s="37"/>
    </row>
    <row r="82" spans="1:8" ht="16.5" thickBot="1">
      <c r="A82" s="18"/>
      <c r="B82" s="95" t="s">
        <v>84</v>
      </c>
      <c r="C82" s="96">
        <v>2024</v>
      </c>
      <c r="D82" s="96">
        <v>2023</v>
      </c>
      <c r="E82" s="96">
        <v>2022</v>
      </c>
      <c r="F82" s="96">
        <v>2021</v>
      </c>
      <c r="G82" s="96">
        <v>2020</v>
      </c>
      <c r="H82" s="18"/>
    </row>
    <row r="83" spans="1:8" ht="15">
      <c r="A83" s="18"/>
      <c r="B83" s="25" t="s">
        <v>85</v>
      </c>
      <c r="C83" s="90">
        <v>259909</v>
      </c>
      <c r="D83" s="27">
        <v>252721.7993999997</v>
      </c>
      <c r="E83" s="27">
        <v>247380.54959999945</v>
      </c>
      <c r="F83" s="27">
        <v>234707</v>
      </c>
      <c r="G83" s="27">
        <v>101699</v>
      </c>
      <c r="H83" s="98"/>
    </row>
    <row r="84" spans="1:8" ht="25.5" customHeight="1">
      <c r="A84" s="18"/>
      <c r="B84" s="748" t="s">
        <v>86</v>
      </c>
      <c r="C84" s="749"/>
      <c r="D84" s="749"/>
      <c r="E84" s="749"/>
      <c r="F84" s="749"/>
      <c r="G84" s="749"/>
    </row>
    <row r="85" spans="1:8" ht="15">
      <c r="A85" s="18"/>
      <c r="B85" s="18"/>
      <c r="C85" s="18"/>
      <c r="D85" s="18"/>
      <c r="E85" s="18"/>
      <c r="F85" s="18"/>
      <c r="G85" s="18"/>
    </row>
    <row r="86" spans="1:8" ht="15">
      <c r="A86" s="18"/>
      <c r="B86" s="18"/>
      <c r="C86" s="18"/>
      <c r="D86" s="18"/>
      <c r="E86" s="18"/>
      <c r="F86" s="18"/>
      <c r="G86" s="18"/>
    </row>
    <row r="87" spans="1:8" s="1" customFormat="1" ht="24.75">
      <c r="A87" s="100"/>
      <c r="B87" s="101" t="s">
        <v>87</v>
      </c>
      <c r="C87" s="100"/>
      <c r="D87" s="100"/>
      <c r="E87" s="100"/>
      <c r="F87" s="100"/>
      <c r="G87" s="100"/>
    </row>
    <row r="89" spans="1:8" ht="12.75" customHeight="1">
      <c r="B89" s="750" t="s">
        <v>88</v>
      </c>
      <c r="C89" s="750"/>
      <c r="D89" s="750"/>
      <c r="E89" s="750"/>
      <c r="F89" s="750"/>
      <c r="G89" s="750"/>
    </row>
    <row r="90" spans="1:8" ht="12.75" customHeight="1">
      <c r="B90" s="750"/>
      <c r="C90" s="750"/>
      <c r="D90" s="750"/>
      <c r="E90" s="750"/>
      <c r="F90" s="750"/>
      <c r="G90" s="750"/>
    </row>
  </sheetData>
  <sheetProtection algorithmName="SHA-512" hashValue="BYCKJTk/FEEw28QozVEo2XX5dvjOZZgCjzozMqSyOqU5YstW0eX2ZZQBOPMwdIwMA4NelyFI/6amm4b998NUHw==" saltValue="u+xbdZ0nMC33QBX6/BdhZg==" spinCount="100000" sheet="1" objects="1" scenarios="1"/>
  <mergeCells count="8">
    <mergeCell ref="B84:G84"/>
    <mergeCell ref="B89:G90"/>
    <mergeCell ref="A1:N1"/>
    <mergeCell ref="B47:G47"/>
    <mergeCell ref="B63:G63"/>
    <mergeCell ref="B73:G73"/>
    <mergeCell ref="B79:G79"/>
    <mergeCell ref="B80:G80"/>
  </mergeCells>
  <pageMargins left="0.25" right="0.25" top="0.75" bottom="0.75" header="0.3" footer="0.3"/>
  <pageSetup scale="8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43128-6A85-4FA8-9AC7-25A7F8C92965}">
  <sheetPr>
    <tabColor rgb="FF2DAB8E"/>
    <pageSetUpPr fitToPage="1"/>
  </sheetPr>
  <dimension ref="A1:O49"/>
  <sheetViews>
    <sheetView workbookViewId="0">
      <selection activeCell="A2" sqref="A2"/>
    </sheetView>
  </sheetViews>
  <sheetFormatPr defaultColWidth="9" defaultRowHeight="12.75"/>
  <cols>
    <col min="1" max="1" width="5" style="2" customWidth="1"/>
    <col min="2" max="2" width="52.875" style="2" customWidth="1"/>
    <col min="3" max="3" width="16.25" style="2" customWidth="1"/>
    <col min="4" max="4" width="18.125" style="2" customWidth="1"/>
    <col min="5" max="5" width="15.875" style="2" customWidth="1"/>
    <col min="6" max="6" width="17.75" style="2" customWidth="1"/>
    <col min="7" max="7" width="18.75" style="2" customWidth="1"/>
    <col min="8" max="10" width="15.875" style="2" customWidth="1"/>
    <col min="11" max="11" width="13.625" style="2" customWidth="1"/>
    <col min="12" max="12" width="18.375" style="2" customWidth="1"/>
    <col min="13" max="16384" width="9" style="2"/>
  </cols>
  <sheetData>
    <row r="1" spans="1:15" ht="93.95" customHeight="1">
      <c r="A1" s="758" t="s">
        <v>0</v>
      </c>
      <c r="B1" s="758"/>
      <c r="C1" s="758"/>
      <c r="D1" s="758"/>
      <c r="E1" s="758"/>
      <c r="F1" s="758"/>
      <c r="G1" s="758"/>
      <c r="H1" s="758"/>
      <c r="I1" s="758"/>
      <c r="J1" s="758"/>
      <c r="K1" s="758"/>
      <c r="L1" s="758"/>
      <c r="M1" s="758"/>
      <c r="N1" s="758"/>
      <c r="O1" s="758"/>
    </row>
    <row r="2" spans="1:15" ht="30" customHeight="1"/>
    <row r="3" spans="1:15" ht="30" customHeight="1">
      <c r="A3" s="18"/>
      <c r="B3" s="19" t="s">
        <v>6</v>
      </c>
      <c r="C3" s="20"/>
      <c r="D3" s="20"/>
      <c r="E3" s="18"/>
      <c r="F3" s="18"/>
      <c r="G3" s="18"/>
      <c r="H3" s="18"/>
      <c r="I3" s="18"/>
      <c r="J3" s="18"/>
      <c r="K3" s="18"/>
      <c r="L3" s="18"/>
    </row>
    <row r="4" spans="1:15" ht="15.95" customHeight="1">
      <c r="A4" s="18"/>
      <c r="B4" s="21"/>
      <c r="C4" s="102"/>
      <c r="D4" s="103"/>
      <c r="E4" s="18"/>
      <c r="F4" s="18"/>
      <c r="G4" s="18"/>
      <c r="H4" s="18"/>
      <c r="I4" s="18"/>
      <c r="J4" s="18"/>
      <c r="K4" s="18"/>
      <c r="L4" s="18"/>
    </row>
    <row r="5" spans="1:15" ht="15.95" customHeight="1">
      <c r="A5" s="18"/>
      <c r="B5" s="22"/>
      <c r="C5" s="22"/>
      <c r="D5" s="22"/>
      <c r="E5" s="18"/>
      <c r="F5" s="18"/>
      <c r="G5" s="18"/>
      <c r="H5" s="18"/>
      <c r="I5" s="18"/>
      <c r="J5" s="18"/>
      <c r="K5" s="18"/>
      <c r="L5" s="18"/>
    </row>
    <row r="6" spans="1:15" ht="15.95" customHeight="1" thickBot="1">
      <c r="A6" s="18"/>
      <c r="B6" s="83" t="s">
        <v>89</v>
      </c>
      <c r="C6" s="104">
        <v>2024</v>
      </c>
      <c r="D6" s="104">
        <v>2023</v>
      </c>
      <c r="E6" s="104">
        <v>2022</v>
      </c>
      <c r="F6" s="104">
        <v>2021</v>
      </c>
      <c r="G6" s="104">
        <v>2020</v>
      </c>
      <c r="H6" s="105"/>
      <c r="J6" s="105"/>
      <c r="L6" s="105"/>
    </row>
    <row r="7" spans="1:15" s="110" customFormat="1" ht="15.95" customHeight="1" thickBot="1">
      <c r="A7" s="106"/>
      <c r="B7" s="699"/>
      <c r="C7" s="107" t="s">
        <v>90</v>
      </c>
      <c r="D7" s="107" t="s">
        <v>90</v>
      </c>
      <c r="E7" s="107" t="s">
        <v>90</v>
      </c>
      <c r="F7" s="107" t="s">
        <v>90</v>
      </c>
      <c r="G7" s="108" t="s">
        <v>90</v>
      </c>
      <c r="H7" s="109"/>
      <c r="J7" s="109"/>
      <c r="L7" s="109"/>
    </row>
    <row r="8" spans="1:15" ht="15.95" customHeight="1">
      <c r="A8" s="18"/>
      <c r="B8" s="25" t="s">
        <v>91</v>
      </c>
      <c r="C8" s="111" t="s">
        <v>92</v>
      </c>
      <c r="D8" s="112" t="s">
        <v>93</v>
      </c>
      <c r="E8" s="113" t="s">
        <v>40</v>
      </c>
      <c r="F8" s="113" t="s">
        <v>40</v>
      </c>
      <c r="G8" s="113" t="s">
        <v>40</v>
      </c>
      <c r="H8" s="114"/>
      <c r="I8" s="115"/>
      <c r="J8" s="115"/>
      <c r="L8" s="115"/>
    </row>
    <row r="9" spans="1:15" ht="15.95" customHeight="1">
      <c r="A9" s="18"/>
      <c r="B9" s="28" t="s">
        <v>94</v>
      </c>
      <c r="C9" s="713">
        <v>1.18</v>
      </c>
      <c r="D9" s="28">
        <v>0.61</v>
      </c>
      <c r="E9" s="116" t="s">
        <v>95</v>
      </c>
      <c r="F9" s="116">
        <v>1.4</v>
      </c>
      <c r="G9" s="117">
        <v>1.45</v>
      </c>
      <c r="H9" s="114"/>
      <c r="J9" s="115"/>
      <c r="L9" s="115"/>
    </row>
    <row r="10" spans="1:15" ht="99.95" customHeight="1">
      <c r="A10" s="18"/>
      <c r="B10" s="759" t="s">
        <v>96</v>
      </c>
      <c r="C10" s="759"/>
      <c r="D10" s="759"/>
      <c r="E10" s="759"/>
      <c r="F10" s="759"/>
      <c r="G10" s="759"/>
      <c r="H10" s="38"/>
      <c r="I10" s="37"/>
      <c r="J10" s="37"/>
      <c r="K10" s="37"/>
      <c r="L10" s="18"/>
    </row>
    <row r="11" spans="1:15" ht="15.95" customHeight="1">
      <c r="A11" s="18"/>
      <c r="B11" s="118"/>
      <c r="C11" s="118"/>
      <c r="D11" s="118"/>
      <c r="E11" s="38"/>
      <c r="F11" s="38"/>
      <c r="G11" s="38"/>
      <c r="H11" s="38"/>
      <c r="I11" s="37"/>
      <c r="J11" s="37"/>
      <c r="K11" s="37"/>
      <c r="L11" s="18"/>
    </row>
    <row r="12" spans="1:15" ht="15.95" customHeight="1">
      <c r="A12" s="18"/>
      <c r="B12" s="118"/>
      <c r="C12" s="118"/>
      <c r="D12" s="118"/>
      <c r="E12" s="38"/>
      <c r="F12" s="38"/>
      <c r="G12" s="38"/>
      <c r="H12" s="38"/>
      <c r="I12" s="37"/>
      <c r="J12" s="37"/>
      <c r="K12" s="37"/>
      <c r="L12" s="18"/>
    </row>
    <row r="13" spans="1:15" ht="15.95" customHeight="1" thickBot="1">
      <c r="A13" s="18"/>
      <c r="B13" s="83" t="s">
        <v>97</v>
      </c>
      <c r="C13" s="119">
        <v>2024</v>
      </c>
      <c r="D13" s="119"/>
      <c r="E13" s="755">
        <v>2023</v>
      </c>
      <c r="F13" s="755"/>
      <c r="G13" s="755">
        <v>2022</v>
      </c>
      <c r="H13" s="755"/>
      <c r="I13" s="755">
        <v>2021</v>
      </c>
      <c r="J13" s="755"/>
      <c r="K13" s="755">
        <v>2020</v>
      </c>
      <c r="L13" s="755"/>
      <c r="M13" s="756"/>
      <c r="N13" s="756"/>
    </row>
    <row r="14" spans="1:15" s="110" customFormat="1" ht="15.95" customHeight="1" thickBot="1">
      <c r="A14" s="106"/>
      <c r="B14" s="699"/>
      <c r="C14" s="120" t="s">
        <v>90</v>
      </c>
      <c r="D14" s="120" t="s">
        <v>98</v>
      </c>
      <c r="E14" s="695" t="s">
        <v>90</v>
      </c>
      <c r="F14" s="695" t="s">
        <v>98</v>
      </c>
      <c r="G14" s="695" t="s">
        <v>90</v>
      </c>
      <c r="H14" s="695" t="s">
        <v>98</v>
      </c>
      <c r="I14" s="695" t="s">
        <v>90</v>
      </c>
      <c r="J14" s="695" t="s">
        <v>98</v>
      </c>
      <c r="K14" s="696" t="s">
        <v>90</v>
      </c>
      <c r="L14" s="695" t="s">
        <v>98</v>
      </c>
      <c r="M14" s="121"/>
      <c r="N14" s="109"/>
    </row>
    <row r="15" spans="1:15" ht="15.95" customHeight="1">
      <c r="A15" s="18"/>
      <c r="B15" s="25" t="s">
        <v>30</v>
      </c>
      <c r="C15" s="27">
        <f>30</f>
        <v>30</v>
      </c>
      <c r="D15" s="27">
        <v>53</v>
      </c>
      <c r="E15" s="26">
        <v>22</v>
      </c>
      <c r="F15" s="26">
        <v>35</v>
      </c>
      <c r="G15" s="26">
        <v>33</v>
      </c>
      <c r="H15" s="26">
        <v>41</v>
      </c>
      <c r="I15" s="26">
        <v>24</v>
      </c>
      <c r="J15" s="26">
        <v>21</v>
      </c>
      <c r="K15" s="113" t="s">
        <v>40</v>
      </c>
      <c r="L15" s="113" t="s">
        <v>40</v>
      </c>
      <c r="M15" s="115"/>
      <c r="N15" s="115"/>
    </row>
    <row r="16" spans="1:15" ht="15.95" customHeight="1">
      <c r="A16" s="18"/>
      <c r="B16" s="28" t="s">
        <v>31</v>
      </c>
      <c r="C16" s="30">
        <v>3</v>
      </c>
      <c r="D16" s="30">
        <v>9</v>
      </c>
      <c r="E16" s="29">
        <v>10</v>
      </c>
      <c r="F16" s="29">
        <v>23</v>
      </c>
      <c r="G16" s="29">
        <v>10</v>
      </c>
      <c r="H16" s="29">
        <v>22</v>
      </c>
      <c r="I16" s="29">
        <v>5</v>
      </c>
      <c r="J16" s="29">
        <v>14</v>
      </c>
      <c r="K16" s="47" t="s">
        <v>40</v>
      </c>
      <c r="L16" s="47" t="s">
        <v>40</v>
      </c>
      <c r="M16" s="115"/>
      <c r="N16" s="115"/>
    </row>
    <row r="17" spans="1:14" ht="15.95" customHeight="1">
      <c r="A17" s="18"/>
      <c r="B17" s="28" t="s">
        <v>99</v>
      </c>
      <c r="C17" s="30">
        <v>151</v>
      </c>
      <c r="D17" s="30">
        <v>83</v>
      </c>
      <c r="E17" s="29">
        <v>112</v>
      </c>
      <c r="F17" s="29">
        <v>53</v>
      </c>
      <c r="G17" s="29">
        <v>112</v>
      </c>
      <c r="H17" s="29">
        <v>64</v>
      </c>
      <c r="I17" s="29">
        <v>90</v>
      </c>
      <c r="J17" s="29">
        <v>46</v>
      </c>
      <c r="K17" s="47" t="s">
        <v>40</v>
      </c>
      <c r="L17" s="47" t="s">
        <v>40</v>
      </c>
      <c r="M17" s="115"/>
      <c r="N17" s="115"/>
    </row>
    <row r="18" spans="1:14" ht="15.95" customHeight="1" thickBot="1">
      <c r="A18" s="18"/>
      <c r="B18" s="122" t="s">
        <v>33</v>
      </c>
      <c r="C18" s="123">
        <f>184</f>
        <v>184</v>
      </c>
      <c r="D18" s="123">
        <v>145</v>
      </c>
      <c r="E18" s="124">
        <v>144</v>
      </c>
      <c r="F18" s="124">
        <v>111</v>
      </c>
      <c r="G18" s="124">
        <v>155</v>
      </c>
      <c r="H18" s="124">
        <v>127</v>
      </c>
      <c r="I18" s="124">
        <v>119</v>
      </c>
      <c r="J18" s="124">
        <v>81</v>
      </c>
      <c r="K18" s="124">
        <v>59</v>
      </c>
      <c r="L18" s="124">
        <v>39</v>
      </c>
      <c r="M18" s="125"/>
      <c r="N18" s="125"/>
    </row>
    <row r="19" spans="1:14" ht="15.95" customHeight="1">
      <c r="A19" s="18"/>
      <c r="B19" s="118"/>
      <c r="C19" s="118"/>
      <c r="D19" s="118"/>
      <c r="E19" s="38"/>
      <c r="F19" s="38"/>
      <c r="G19" s="38"/>
      <c r="H19" s="38"/>
      <c r="I19" s="37"/>
      <c r="J19" s="37"/>
      <c r="K19" s="37"/>
      <c r="L19" s="18"/>
    </row>
    <row r="20" spans="1:14" ht="15.95" customHeight="1">
      <c r="A20" s="18"/>
      <c r="B20" s="118"/>
      <c r="C20" s="118"/>
      <c r="D20" s="118"/>
      <c r="E20" s="38"/>
      <c r="F20" s="38"/>
      <c r="G20" s="38"/>
      <c r="H20" s="38"/>
      <c r="I20" s="37"/>
      <c r="J20" s="37"/>
      <c r="K20" s="37"/>
      <c r="L20" s="18"/>
    </row>
    <row r="21" spans="1:14" ht="31.5" customHeight="1" thickBot="1">
      <c r="A21" s="18"/>
      <c r="B21" s="83" t="s">
        <v>100</v>
      </c>
      <c r="C21" s="119">
        <v>2024</v>
      </c>
      <c r="D21" s="126"/>
      <c r="E21" s="755">
        <v>2023</v>
      </c>
      <c r="F21" s="755"/>
      <c r="G21" s="755">
        <v>2022</v>
      </c>
      <c r="H21" s="755"/>
      <c r="I21" s="755">
        <v>2021</v>
      </c>
      <c r="J21" s="755"/>
      <c r="K21" s="755">
        <v>2020</v>
      </c>
      <c r="L21" s="755"/>
      <c r="M21" s="756"/>
      <c r="N21" s="756"/>
    </row>
    <row r="22" spans="1:14" s="110" customFormat="1" ht="15.95" customHeight="1" thickBot="1">
      <c r="A22" s="106"/>
      <c r="B22" s="699"/>
      <c r="C22" s="120" t="s">
        <v>90</v>
      </c>
      <c r="D22" s="120" t="s">
        <v>98</v>
      </c>
      <c r="E22" s="107" t="s">
        <v>90</v>
      </c>
      <c r="F22" s="695" t="s">
        <v>98</v>
      </c>
      <c r="G22" s="695" t="s">
        <v>90</v>
      </c>
      <c r="H22" s="695" t="s">
        <v>98</v>
      </c>
      <c r="I22" s="695" t="s">
        <v>90</v>
      </c>
      <c r="J22" s="695" t="s">
        <v>98</v>
      </c>
      <c r="K22" s="695" t="s">
        <v>90</v>
      </c>
      <c r="L22" s="695" t="s">
        <v>98</v>
      </c>
      <c r="M22" s="109"/>
      <c r="N22" s="109"/>
    </row>
    <row r="23" spans="1:14" ht="15.95" customHeight="1">
      <c r="A23" s="18"/>
      <c r="B23" s="25" t="s">
        <v>101</v>
      </c>
      <c r="C23" s="27">
        <v>81</v>
      </c>
      <c r="D23" s="27">
        <v>43</v>
      </c>
      <c r="E23" s="26">
        <v>39</v>
      </c>
      <c r="F23" s="26">
        <v>38</v>
      </c>
      <c r="G23" s="26">
        <v>24</v>
      </c>
      <c r="H23" s="26">
        <v>25</v>
      </c>
      <c r="I23" s="26">
        <v>48</v>
      </c>
      <c r="J23" s="26">
        <v>33</v>
      </c>
      <c r="K23" s="113" t="s">
        <v>40</v>
      </c>
      <c r="L23" s="113" t="s">
        <v>40</v>
      </c>
      <c r="M23" s="115"/>
      <c r="N23" s="115"/>
    </row>
    <row r="24" spans="1:14" ht="15.95" customHeight="1">
      <c r="A24" s="18"/>
      <c r="B24" s="28" t="s">
        <v>102</v>
      </c>
      <c r="C24" s="30">
        <v>14</v>
      </c>
      <c r="D24" s="30">
        <v>27</v>
      </c>
      <c r="E24" s="29">
        <v>30</v>
      </c>
      <c r="F24" s="29">
        <v>25</v>
      </c>
      <c r="G24" s="29">
        <v>71</v>
      </c>
      <c r="H24" s="29">
        <v>38</v>
      </c>
      <c r="I24" s="29">
        <v>29</v>
      </c>
      <c r="J24" s="29">
        <v>15</v>
      </c>
      <c r="K24" s="47" t="s">
        <v>40</v>
      </c>
      <c r="L24" s="47" t="s">
        <v>40</v>
      </c>
      <c r="M24" s="115"/>
      <c r="N24" s="115"/>
    </row>
    <row r="25" spans="1:14" ht="15.95" customHeight="1">
      <c r="A25" s="18"/>
      <c r="B25" s="28" t="s">
        <v>103</v>
      </c>
      <c r="C25" s="30">
        <v>10</v>
      </c>
      <c r="D25" s="30">
        <v>11</v>
      </c>
      <c r="E25" s="29">
        <v>29</v>
      </c>
      <c r="F25" s="29">
        <v>11</v>
      </c>
      <c r="G25" s="29">
        <v>22</v>
      </c>
      <c r="H25" s="29">
        <v>15</v>
      </c>
      <c r="I25" s="29">
        <v>17</v>
      </c>
      <c r="J25" s="29">
        <v>7</v>
      </c>
      <c r="K25" s="47" t="s">
        <v>40</v>
      </c>
      <c r="L25" s="47" t="s">
        <v>40</v>
      </c>
      <c r="M25" s="115"/>
      <c r="N25" s="115"/>
    </row>
    <row r="26" spans="1:14" ht="15.95" customHeight="1">
      <c r="A26" s="18"/>
      <c r="B26" s="127" t="s">
        <v>104</v>
      </c>
      <c r="C26" s="30">
        <v>58</v>
      </c>
      <c r="D26" s="30">
        <v>38</v>
      </c>
      <c r="E26" s="29">
        <v>38</v>
      </c>
      <c r="F26" s="29">
        <v>21</v>
      </c>
      <c r="G26" s="29">
        <v>28</v>
      </c>
      <c r="H26" s="29">
        <v>27</v>
      </c>
      <c r="I26" s="29">
        <v>14</v>
      </c>
      <c r="J26" s="29">
        <v>14</v>
      </c>
      <c r="K26" s="47" t="s">
        <v>40</v>
      </c>
      <c r="L26" s="47" t="s">
        <v>40</v>
      </c>
      <c r="M26" s="115"/>
      <c r="N26" s="115"/>
    </row>
    <row r="27" spans="1:14" ht="15.95" customHeight="1">
      <c r="A27" s="18"/>
      <c r="B27" s="28" t="s">
        <v>105</v>
      </c>
      <c r="C27" s="30">
        <v>21</v>
      </c>
      <c r="D27" s="30">
        <v>26</v>
      </c>
      <c r="E27" s="29">
        <v>7</v>
      </c>
      <c r="F27" s="29">
        <v>16</v>
      </c>
      <c r="G27" s="29">
        <v>10</v>
      </c>
      <c r="H27" s="29">
        <v>22</v>
      </c>
      <c r="I27" s="29">
        <v>11</v>
      </c>
      <c r="J27" s="29">
        <v>12</v>
      </c>
      <c r="K27" s="47" t="s">
        <v>40</v>
      </c>
      <c r="L27" s="47" t="s">
        <v>40</v>
      </c>
      <c r="M27" s="115"/>
      <c r="N27" s="115"/>
    </row>
    <row r="28" spans="1:14" ht="20.100000000000001" customHeight="1" thickBot="1">
      <c r="A28" s="18"/>
      <c r="B28" s="122" t="s">
        <v>33</v>
      </c>
      <c r="C28" s="123" t="s">
        <v>106</v>
      </c>
      <c r="D28" s="123">
        <v>145</v>
      </c>
      <c r="E28" s="123">
        <v>144</v>
      </c>
      <c r="F28" s="124">
        <v>111</v>
      </c>
      <c r="G28" s="124">
        <v>155</v>
      </c>
      <c r="H28" s="124">
        <v>127</v>
      </c>
      <c r="I28" s="124">
        <v>119</v>
      </c>
      <c r="J28" s="124">
        <v>81</v>
      </c>
      <c r="K28" s="128" t="s">
        <v>40</v>
      </c>
      <c r="L28" s="128" t="s">
        <v>40</v>
      </c>
      <c r="M28" s="115"/>
      <c r="N28" s="115"/>
    </row>
    <row r="29" spans="1:14" ht="15.95" customHeight="1">
      <c r="A29" s="18"/>
      <c r="B29" s="129" t="s">
        <v>107</v>
      </c>
      <c r="C29" s="130"/>
      <c r="D29" s="130"/>
      <c r="E29" s="131"/>
      <c r="F29" s="131"/>
      <c r="G29" s="131"/>
      <c r="H29" s="38"/>
      <c r="I29" s="37"/>
      <c r="J29" s="37"/>
      <c r="K29" s="37"/>
      <c r="L29" s="18"/>
    </row>
    <row r="30" spans="1:14" ht="23.85" customHeight="1">
      <c r="A30" s="18"/>
      <c r="B30" s="757" t="s">
        <v>108</v>
      </c>
      <c r="C30" s="757"/>
      <c r="D30" s="757"/>
      <c r="E30" s="757"/>
      <c r="F30" s="757"/>
      <c r="G30" s="131"/>
      <c r="H30" s="38"/>
      <c r="I30" s="37"/>
      <c r="J30" s="37"/>
      <c r="K30" s="37"/>
      <c r="L30" s="18"/>
    </row>
    <row r="31" spans="1:14" ht="15.95" customHeight="1">
      <c r="A31" s="18"/>
      <c r="B31" s="132"/>
      <c r="C31" s="132"/>
      <c r="D31" s="132"/>
      <c r="E31" s="131"/>
      <c r="F31" s="131"/>
      <c r="G31" s="131"/>
      <c r="H31" s="38"/>
      <c r="I31" s="37"/>
      <c r="J31" s="37"/>
      <c r="K31" s="37"/>
      <c r="L31" s="18"/>
    </row>
    <row r="32" spans="1:14" ht="27.6" customHeight="1" thickBot="1">
      <c r="A32" s="18"/>
      <c r="B32" s="83" t="s">
        <v>109</v>
      </c>
      <c r="C32" s="119">
        <v>2024</v>
      </c>
      <c r="D32" s="119"/>
      <c r="E32" s="755">
        <v>2023</v>
      </c>
      <c r="F32" s="755"/>
      <c r="G32" s="755" t="s">
        <v>110</v>
      </c>
      <c r="H32" s="755"/>
      <c r="I32" s="755">
        <v>2021</v>
      </c>
      <c r="J32" s="755"/>
      <c r="K32" s="755" t="s">
        <v>111</v>
      </c>
      <c r="L32" s="755"/>
      <c r="M32" s="756"/>
      <c r="N32" s="756"/>
    </row>
    <row r="33" spans="1:14" s="110" customFormat="1" ht="15.95" customHeight="1" thickBot="1">
      <c r="A33" s="106"/>
      <c r="B33" s="699"/>
      <c r="C33" s="120" t="s">
        <v>112</v>
      </c>
      <c r="D33" s="120" t="s">
        <v>98</v>
      </c>
      <c r="E33" s="695" t="s">
        <v>112</v>
      </c>
      <c r="F33" s="695" t="s">
        <v>98</v>
      </c>
      <c r="G33" s="695" t="s">
        <v>112</v>
      </c>
      <c r="H33" s="695" t="s">
        <v>98</v>
      </c>
      <c r="I33" s="695" t="s">
        <v>112</v>
      </c>
      <c r="J33" s="695" t="s">
        <v>98</v>
      </c>
      <c r="K33" s="695" t="s">
        <v>112</v>
      </c>
      <c r="L33" s="695" t="s">
        <v>98</v>
      </c>
      <c r="M33" s="109"/>
      <c r="N33" s="109"/>
    </row>
    <row r="34" spans="1:14" ht="15.95" customHeight="1" thickBot="1">
      <c r="A34" s="18"/>
      <c r="B34" s="122" t="s">
        <v>33</v>
      </c>
      <c r="C34" s="133">
        <v>21.51</v>
      </c>
      <c r="D34" s="134">
        <v>133</v>
      </c>
      <c r="E34" s="135">
        <v>35.700000000000003</v>
      </c>
      <c r="F34" s="136">
        <v>216</v>
      </c>
      <c r="G34" s="133">
        <v>18.899999999999999</v>
      </c>
      <c r="H34" s="134">
        <v>18</v>
      </c>
      <c r="I34" s="133">
        <v>39.6</v>
      </c>
      <c r="J34" s="134">
        <v>152</v>
      </c>
      <c r="K34" s="133">
        <v>55.4</v>
      </c>
      <c r="L34" s="134">
        <v>190</v>
      </c>
      <c r="M34" s="115"/>
      <c r="N34" s="115"/>
    </row>
    <row r="35" spans="1:14" ht="15.95" customHeight="1">
      <c r="B35" s="129" t="s">
        <v>113</v>
      </c>
      <c r="C35" s="118"/>
      <c r="D35" s="118"/>
    </row>
    <row r="36" spans="1:14" ht="15.95" customHeight="1">
      <c r="B36" s="129"/>
      <c r="C36" s="118"/>
      <c r="D36" s="118"/>
    </row>
    <row r="38" spans="1:14" ht="29.25" thickBot="1">
      <c r="B38" s="83" t="s">
        <v>114</v>
      </c>
      <c r="C38" s="137"/>
      <c r="D38" s="137"/>
      <c r="E38" s="137"/>
      <c r="F38" s="137"/>
      <c r="G38" s="137"/>
    </row>
    <row r="39" spans="1:14" ht="45" thickBot="1">
      <c r="B39" s="138" t="s">
        <v>115</v>
      </c>
      <c r="C39" s="139"/>
      <c r="D39" s="139"/>
      <c r="E39" s="697" t="s">
        <v>116</v>
      </c>
      <c r="F39" s="698" t="s">
        <v>117</v>
      </c>
      <c r="G39" s="698" t="s">
        <v>118</v>
      </c>
    </row>
    <row r="40" spans="1:14" ht="35.1" customHeight="1" thickBot="1">
      <c r="B40" s="140" t="s">
        <v>119</v>
      </c>
      <c r="C40" s="141"/>
      <c r="D40" s="141"/>
      <c r="E40" s="141"/>
      <c r="F40" s="142">
        <v>311</v>
      </c>
      <c r="G40" s="142">
        <v>603</v>
      </c>
    </row>
    <row r="41" spans="1:14" ht="35.1" customHeight="1">
      <c r="B41" s="143" t="s">
        <v>120</v>
      </c>
      <c r="C41" s="143"/>
      <c r="D41" s="143"/>
      <c r="E41" s="144" t="s">
        <v>121</v>
      </c>
      <c r="F41" s="145">
        <v>255</v>
      </c>
      <c r="G41" s="146">
        <v>474</v>
      </c>
    </row>
    <row r="42" spans="1:14" ht="14.25">
      <c r="B42" s="127" t="s">
        <v>122</v>
      </c>
      <c r="C42" s="127"/>
      <c r="D42" s="127"/>
      <c r="E42" s="147" t="s">
        <v>123</v>
      </c>
      <c r="F42" s="145">
        <v>13</v>
      </c>
      <c r="G42" s="145">
        <v>61</v>
      </c>
    </row>
    <row r="43" spans="1:14" ht="14.25">
      <c r="B43" s="127" t="s">
        <v>124</v>
      </c>
      <c r="C43" s="127"/>
      <c r="D43" s="127"/>
      <c r="E43" s="147" t="s">
        <v>125</v>
      </c>
      <c r="F43" s="145">
        <v>43</v>
      </c>
      <c r="G43" s="145">
        <v>68</v>
      </c>
    </row>
    <row r="44" spans="1:14" ht="14.25">
      <c r="B44" s="28" t="s">
        <v>126</v>
      </c>
      <c r="C44" s="28"/>
      <c r="D44" s="28"/>
      <c r="E44" s="148" t="s">
        <v>127</v>
      </c>
      <c r="F44" s="145" t="s">
        <v>128</v>
      </c>
      <c r="G44" s="145" t="s">
        <v>128</v>
      </c>
    </row>
    <row r="45" spans="1:14" ht="29.1" customHeight="1" thickBot="1">
      <c r="B45" s="149" t="s">
        <v>129</v>
      </c>
      <c r="C45" s="150"/>
      <c r="D45" s="150"/>
      <c r="E45" s="151"/>
      <c r="F45" s="152">
        <v>458</v>
      </c>
      <c r="G45" s="152">
        <v>461</v>
      </c>
    </row>
    <row r="46" spans="1:14" ht="14.25">
      <c r="B46" s="143" t="s">
        <v>130</v>
      </c>
      <c r="C46" s="143"/>
      <c r="D46" s="143"/>
      <c r="E46" s="144" t="s">
        <v>131</v>
      </c>
      <c r="F46" s="144">
        <v>35</v>
      </c>
      <c r="G46" s="144">
        <v>52</v>
      </c>
    </row>
    <row r="47" spans="1:14" ht="14.25">
      <c r="B47" s="28" t="s">
        <v>132</v>
      </c>
      <c r="C47" s="28"/>
      <c r="D47" s="28"/>
      <c r="E47" s="147" t="s">
        <v>133</v>
      </c>
      <c r="F47" s="147">
        <v>42</v>
      </c>
      <c r="G47" s="147">
        <v>25</v>
      </c>
    </row>
    <row r="48" spans="1:14" ht="14.25">
      <c r="B48" s="28" t="s">
        <v>134</v>
      </c>
      <c r="C48" s="28"/>
      <c r="D48" s="28"/>
      <c r="E48" s="147" t="s">
        <v>133</v>
      </c>
      <c r="F48" s="147">
        <v>381</v>
      </c>
      <c r="G48" s="147">
        <v>384</v>
      </c>
    </row>
    <row r="49" spans="2:9">
      <c r="B49" s="153" t="s">
        <v>135</v>
      </c>
      <c r="C49" s="153"/>
      <c r="D49" s="153"/>
      <c r="H49" s="154"/>
      <c r="I49" s="154"/>
    </row>
  </sheetData>
  <sheetProtection algorithmName="SHA-512" hashValue="rCVP/7sPEdpjaHb4CsWU0s5psQ+KaDO5G6t9oz8GUH5EP9FaaEG265+4DkVz48aq7B8jun3duOuR73t4Dj/w7w==" saltValue="UeZSxaO0JRBflUwoKxNYIQ==" spinCount="100000" sheet="1" objects="1" scenarios="1"/>
  <mergeCells count="18">
    <mergeCell ref="B30:F30"/>
    <mergeCell ref="A1:O1"/>
    <mergeCell ref="B10:G10"/>
    <mergeCell ref="E13:F13"/>
    <mergeCell ref="G13:H13"/>
    <mergeCell ref="I13:J13"/>
    <mergeCell ref="K13:L13"/>
    <mergeCell ref="M13:N13"/>
    <mergeCell ref="E21:F21"/>
    <mergeCell ref="G21:H21"/>
    <mergeCell ref="I21:J21"/>
    <mergeCell ref="K21:L21"/>
    <mergeCell ref="M21:N21"/>
    <mergeCell ref="E32:F32"/>
    <mergeCell ref="G32:H32"/>
    <mergeCell ref="I32:J32"/>
    <mergeCell ref="K32:L32"/>
    <mergeCell ref="M32:N32"/>
  </mergeCells>
  <pageMargins left="0.25" right="0.25" top="0.75" bottom="0.75" header="0.3" footer="0.3"/>
  <pageSetup scale="8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9859E-9092-4019-8AE0-7FF4DF3FF5CF}">
  <sheetPr>
    <tabColor rgb="FF2DAB8E"/>
  </sheetPr>
  <dimension ref="A1:O186"/>
  <sheetViews>
    <sheetView workbookViewId="0">
      <selection activeCell="A2" sqref="A2"/>
    </sheetView>
  </sheetViews>
  <sheetFormatPr defaultColWidth="9.25" defaultRowHeight="13.5" customHeight="1" zeroHeight="1"/>
  <cols>
    <col min="1" max="1" width="4.875" style="2" customWidth="1"/>
    <col min="2" max="2" width="30.375" style="2" customWidth="1"/>
    <col min="3" max="3" width="21.5" style="2" customWidth="1"/>
    <col min="4" max="4" width="18.5" style="2" customWidth="1"/>
    <col min="5" max="6" width="10.75" style="2" customWidth="1"/>
    <col min="7" max="7" width="10.625" style="2" customWidth="1"/>
    <col min="8" max="8" width="11" style="2" customWidth="1"/>
    <col min="9" max="12" width="10.5" style="2" customWidth="1"/>
    <col min="13" max="13" width="10.125" style="2" customWidth="1"/>
    <col min="14" max="14" width="11.25" style="2" customWidth="1"/>
    <col min="15" max="15" width="10" style="2" customWidth="1"/>
    <col min="16" max="19" width="8.75" style="2" customWidth="1"/>
    <col min="20" max="16384" width="9.25" style="2"/>
  </cols>
  <sheetData>
    <row r="1" spans="1:15" ht="94.35" customHeight="1">
      <c r="A1" s="790" t="s">
        <v>0</v>
      </c>
      <c r="B1" s="790"/>
      <c r="C1" s="790"/>
      <c r="D1" s="790"/>
      <c r="E1" s="790"/>
      <c r="F1" s="790"/>
      <c r="G1" s="790"/>
      <c r="H1" s="790"/>
      <c r="I1" s="790"/>
    </row>
    <row r="2" spans="1:15" ht="12.75">
      <c r="B2" s="155"/>
    </row>
    <row r="3" spans="1:15" ht="24" customHeight="1">
      <c r="B3" s="155"/>
    </row>
    <row r="4" spans="1:15" ht="12.75">
      <c r="B4" s="17" t="s">
        <v>28</v>
      </c>
    </row>
    <row r="5" spans="1:15" ht="35.450000000000003" customHeight="1">
      <c r="B5" s="155"/>
    </row>
    <row r="6" spans="1:15" ht="24.75">
      <c r="B6" s="156" t="s">
        <v>7</v>
      </c>
    </row>
    <row r="7" spans="1:15" ht="24.75">
      <c r="B7" s="20"/>
    </row>
    <row r="8" spans="1:15" ht="55.35" customHeight="1" thickBot="1">
      <c r="B8" s="700"/>
      <c r="C8" s="791" t="s">
        <v>136</v>
      </c>
      <c r="D8" s="791"/>
      <c r="E8" s="157"/>
      <c r="F8" s="791" t="s">
        <v>137</v>
      </c>
      <c r="G8" s="791"/>
      <c r="H8" s="791"/>
      <c r="I8" s="791"/>
      <c r="J8" s="791"/>
      <c r="K8" s="780" t="s">
        <v>138</v>
      </c>
      <c r="L8" s="780"/>
      <c r="M8" s="780"/>
      <c r="N8" s="780"/>
      <c r="O8" s="158"/>
    </row>
    <row r="9" spans="1:15" ht="24.75">
      <c r="B9" s="159"/>
      <c r="C9" s="160" t="s">
        <v>139</v>
      </c>
      <c r="D9" s="160" t="s">
        <v>140</v>
      </c>
      <c r="E9" s="781" t="s">
        <v>141</v>
      </c>
      <c r="F9" s="161"/>
      <c r="G9" s="161"/>
      <c r="H9" s="161"/>
      <c r="I9" s="161"/>
      <c r="J9" s="161"/>
      <c r="K9" s="161"/>
      <c r="L9" s="161"/>
      <c r="M9" s="161"/>
      <c r="N9" s="161"/>
      <c r="O9" s="158"/>
    </row>
    <row r="10" spans="1:15" ht="29.25" thickBot="1">
      <c r="B10" s="162" t="s">
        <v>142</v>
      </c>
      <c r="C10" s="163">
        <v>2023</v>
      </c>
      <c r="D10" s="163">
        <v>2024</v>
      </c>
      <c r="E10" s="782"/>
      <c r="F10" s="163" t="s">
        <v>143</v>
      </c>
      <c r="G10" s="164" t="s">
        <v>141</v>
      </c>
      <c r="H10" s="163">
        <v>2022</v>
      </c>
      <c r="I10" s="163">
        <v>2023</v>
      </c>
      <c r="J10" s="163">
        <v>2024</v>
      </c>
      <c r="K10" s="164" t="s">
        <v>141</v>
      </c>
      <c r="L10" s="163">
        <v>2022</v>
      </c>
      <c r="M10" s="163">
        <v>2023</v>
      </c>
      <c r="N10" s="163">
        <v>2024</v>
      </c>
    </row>
    <row r="11" spans="1:15" s="110" customFormat="1" ht="15">
      <c r="A11" s="106"/>
      <c r="B11" s="25" t="s">
        <v>144</v>
      </c>
      <c r="C11" s="165" t="s">
        <v>145</v>
      </c>
      <c r="D11" s="165" t="s">
        <v>146</v>
      </c>
      <c r="E11" s="165">
        <v>2020</v>
      </c>
      <c r="F11" s="165">
        <v>1</v>
      </c>
      <c r="G11" s="166"/>
      <c r="H11" s="166"/>
      <c r="I11" s="166">
        <v>5.28</v>
      </c>
      <c r="J11" s="166">
        <v>4.47</v>
      </c>
      <c r="K11" s="166"/>
      <c r="L11" s="166"/>
      <c r="M11" s="166">
        <v>1.48</v>
      </c>
      <c r="N11" s="166">
        <v>1.3</v>
      </c>
    </row>
    <row r="12" spans="1:15" ht="15">
      <c r="A12" s="18"/>
      <c r="B12" s="784" t="s">
        <v>147</v>
      </c>
      <c r="C12" s="768" t="s">
        <v>148</v>
      </c>
      <c r="D12" s="768" t="s">
        <v>149</v>
      </c>
      <c r="E12" s="768">
        <v>2020</v>
      </c>
      <c r="F12" s="167" t="s">
        <v>150</v>
      </c>
      <c r="G12" s="168">
        <v>1.43</v>
      </c>
      <c r="H12" s="168">
        <v>1.37</v>
      </c>
      <c r="I12" s="168">
        <v>0.98</v>
      </c>
      <c r="J12" s="168">
        <v>0.87</v>
      </c>
      <c r="K12" s="168"/>
      <c r="L12" s="168">
        <v>1.45</v>
      </c>
      <c r="M12" s="168">
        <v>1.55</v>
      </c>
      <c r="N12" s="168">
        <v>1.48</v>
      </c>
    </row>
    <row r="13" spans="1:15" ht="15">
      <c r="A13" s="18"/>
      <c r="B13" s="785"/>
      <c r="C13" s="769"/>
      <c r="D13" s="769"/>
      <c r="E13" s="769"/>
      <c r="F13" s="165">
        <v>3</v>
      </c>
      <c r="G13" s="166">
        <v>11.3</v>
      </c>
      <c r="H13" s="166">
        <v>11.67</v>
      </c>
      <c r="I13" s="166">
        <v>7.87</v>
      </c>
      <c r="J13" s="166">
        <v>6.5</v>
      </c>
      <c r="K13" s="166">
        <v>3</v>
      </c>
      <c r="L13" s="166">
        <v>3</v>
      </c>
      <c r="M13" s="166">
        <v>3</v>
      </c>
      <c r="N13" s="166">
        <v>3</v>
      </c>
    </row>
    <row r="14" spans="1:15" ht="14.25">
      <c r="B14" s="784" t="s">
        <v>151</v>
      </c>
      <c r="C14" s="768" t="s">
        <v>152</v>
      </c>
      <c r="D14" s="768" t="s">
        <v>152</v>
      </c>
      <c r="E14" s="768">
        <v>2020</v>
      </c>
      <c r="F14" s="167" t="s">
        <v>150</v>
      </c>
      <c r="G14" s="168">
        <v>0.24</v>
      </c>
      <c r="H14" s="168"/>
      <c r="I14" s="168">
        <v>0.01</v>
      </c>
      <c r="J14" s="168">
        <v>0.01</v>
      </c>
      <c r="K14" s="168">
        <v>2.25</v>
      </c>
      <c r="L14" s="168"/>
      <c r="M14" s="168">
        <v>1.83</v>
      </c>
      <c r="N14" s="168">
        <v>1.79</v>
      </c>
    </row>
    <row r="15" spans="1:15" ht="14.25">
      <c r="B15" s="785"/>
      <c r="C15" s="769"/>
      <c r="D15" s="769"/>
      <c r="E15" s="769"/>
      <c r="F15" s="165">
        <v>3</v>
      </c>
      <c r="G15" s="166">
        <v>8.8800000000000008</v>
      </c>
      <c r="H15" s="166"/>
      <c r="I15" s="166">
        <v>0.38</v>
      </c>
      <c r="J15" s="166">
        <v>0.31</v>
      </c>
      <c r="K15" s="166">
        <v>3</v>
      </c>
      <c r="L15" s="166"/>
      <c r="M15" s="166">
        <v>3</v>
      </c>
      <c r="N15" s="166">
        <v>3</v>
      </c>
    </row>
    <row r="16" spans="1:15" ht="14.25">
      <c r="B16" s="784" t="s">
        <v>153</v>
      </c>
      <c r="C16" s="768" t="s">
        <v>154</v>
      </c>
      <c r="D16" s="768" t="s">
        <v>155</v>
      </c>
      <c r="E16" s="768">
        <v>2022</v>
      </c>
      <c r="F16" s="167" t="s">
        <v>150</v>
      </c>
      <c r="G16" s="169">
        <v>3.5999999999999997E-2</v>
      </c>
      <c r="H16" s="169">
        <v>3.5999999999999997E-2</v>
      </c>
      <c r="I16" s="169">
        <v>0.04</v>
      </c>
      <c r="J16" s="169">
        <v>4.2000000000000003E-2</v>
      </c>
      <c r="K16" s="168">
        <v>1.4</v>
      </c>
      <c r="L16" s="168">
        <v>1.4</v>
      </c>
      <c r="M16" s="168">
        <v>1.42</v>
      </c>
      <c r="N16" s="168">
        <v>1.33</v>
      </c>
    </row>
    <row r="17" spans="2:15" ht="14.25">
      <c r="B17" s="785"/>
      <c r="C17" s="769"/>
      <c r="D17" s="769"/>
      <c r="E17" s="769"/>
      <c r="F17" s="167">
        <v>3</v>
      </c>
      <c r="G17" s="168">
        <v>1.66</v>
      </c>
      <c r="H17" s="168">
        <v>1.66</v>
      </c>
      <c r="I17" s="168">
        <v>1.44</v>
      </c>
      <c r="J17" s="168">
        <v>1.32</v>
      </c>
      <c r="K17" s="168">
        <v>1.52</v>
      </c>
      <c r="L17" s="168">
        <v>1.52</v>
      </c>
      <c r="M17" s="168">
        <v>1.56</v>
      </c>
      <c r="N17" s="168">
        <v>1.51</v>
      </c>
    </row>
    <row r="18" spans="2:15" ht="14.25">
      <c r="B18" s="25" t="s">
        <v>156</v>
      </c>
      <c r="C18" s="165" t="s">
        <v>157</v>
      </c>
      <c r="D18" s="165" t="s">
        <v>158</v>
      </c>
      <c r="E18" s="165">
        <v>2022</v>
      </c>
      <c r="F18" s="165">
        <v>1</v>
      </c>
      <c r="G18" s="166">
        <v>0.28999999999999998</v>
      </c>
      <c r="H18" s="166">
        <v>0.28999999999999998</v>
      </c>
      <c r="I18" s="166">
        <v>0.39</v>
      </c>
      <c r="J18" s="166">
        <v>0.3</v>
      </c>
      <c r="K18" s="166">
        <v>1.32</v>
      </c>
      <c r="L18" s="166">
        <v>1.32</v>
      </c>
      <c r="M18" s="166">
        <v>1.44</v>
      </c>
      <c r="N18" s="166">
        <v>1.37</v>
      </c>
    </row>
    <row r="19" spans="2:15" ht="14.25">
      <c r="B19" s="28" t="s">
        <v>159</v>
      </c>
      <c r="C19" s="167" t="s">
        <v>160</v>
      </c>
      <c r="D19" s="167" t="s">
        <v>161</v>
      </c>
      <c r="E19" s="167">
        <v>2021</v>
      </c>
      <c r="F19" s="167" t="s">
        <v>150</v>
      </c>
      <c r="G19" s="168">
        <v>0.6</v>
      </c>
      <c r="H19" s="168">
        <v>0.44</v>
      </c>
      <c r="I19" s="168">
        <v>0.53</v>
      </c>
      <c r="J19" s="168">
        <v>0.56999999999999995</v>
      </c>
      <c r="K19" s="168">
        <v>1.66</v>
      </c>
      <c r="L19" s="168">
        <v>1.72</v>
      </c>
      <c r="M19" s="168">
        <v>1.72</v>
      </c>
      <c r="N19" s="168">
        <v>1.69</v>
      </c>
    </row>
    <row r="20" spans="2:15" ht="14.25">
      <c r="B20" s="28" t="s">
        <v>162</v>
      </c>
      <c r="C20" s="167" t="s">
        <v>163</v>
      </c>
      <c r="D20" s="167" t="s">
        <v>164</v>
      </c>
      <c r="E20" s="167">
        <v>2021</v>
      </c>
      <c r="F20" s="167" t="s">
        <v>150</v>
      </c>
      <c r="G20" s="168">
        <v>2.16</v>
      </c>
      <c r="H20" s="168">
        <v>1.65</v>
      </c>
      <c r="I20" s="168">
        <v>1.19</v>
      </c>
      <c r="J20" s="168">
        <v>0.79</v>
      </c>
      <c r="K20" s="168">
        <v>1.87</v>
      </c>
      <c r="L20" s="168">
        <v>1.76</v>
      </c>
      <c r="M20" s="168">
        <v>1.98</v>
      </c>
      <c r="N20" s="168">
        <v>1.82</v>
      </c>
    </row>
    <row r="21" spans="2:15" ht="14.25">
      <c r="B21" s="28" t="s">
        <v>165</v>
      </c>
      <c r="C21" s="167" t="s">
        <v>166</v>
      </c>
      <c r="D21" s="167" t="s">
        <v>167</v>
      </c>
      <c r="E21" s="167">
        <v>2021</v>
      </c>
      <c r="F21" s="167" t="s">
        <v>150</v>
      </c>
      <c r="G21" s="168">
        <v>1.38</v>
      </c>
      <c r="H21" s="168">
        <v>1.47</v>
      </c>
      <c r="I21" s="168">
        <v>1.71</v>
      </c>
      <c r="J21" s="168">
        <v>1.28</v>
      </c>
      <c r="K21" s="168">
        <v>1.39</v>
      </c>
      <c r="L21" s="168">
        <v>1.37</v>
      </c>
      <c r="M21" s="168">
        <v>1.2</v>
      </c>
      <c r="N21" s="168">
        <v>1.0900000000000001</v>
      </c>
    </row>
    <row r="22" spans="2:15" ht="14.25">
      <c r="B22" s="786" t="s">
        <v>168</v>
      </c>
      <c r="C22" s="170"/>
      <c r="D22" s="170"/>
      <c r="E22" s="768">
        <v>2019</v>
      </c>
      <c r="F22" s="167" t="s">
        <v>150</v>
      </c>
      <c r="G22" s="170"/>
      <c r="H22" s="170"/>
      <c r="I22" s="170"/>
      <c r="J22" s="170"/>
      <c r="K22" s="170"/>
      <c r="L22" s="170"/>
      <c r="M22" s="170"/>
      <c r="N22" s="170"/>
    </row>
    <row r="23" spans="2:15" ht="14.25">
      <c r="B23" s="787"/>
      <c r="C23" s="166"/>
      <c r="D23" s="166"/>
      <c r="E23" s="769"/>
      <c r="F23" s="165">
        <v>3</v>
      </c>
      <c r="G23" s="166"/>
      <c r="H23" s="166"/>
      <c r="I23" s="166"/>
      <c r="J23" s="166"/>
      <c r="K23" s="166"/>
      <c r="L23" s="166"/>
      <c r="M23" s="166"/>
      <c r="N23" s="166"/>
    </row>
    <row r="24" spans="2:15" ht="15.75">
      <c r="B24" s="28" t="s">
        <v>169</v>
      </c>
      <c r="C24" s="168">
        <v>280.17</v>
      </c>
      <c r="D24" s="168">
        <v>299.14999999999998</v>
      </c>
      <c r="E24" s="168"/>
      <c r="F24" s="167" t="s">
        <v>150</v>
      </c>
      <c r="G24" s="168"/>
      <c r="H24" s="168"/>
      <c r="I24" s="168">
        <v>1.69</v>
      </c>
      <c r="J24" s="168">
        <v>1.65</v>
      </c>
      <c r="K24" s="168"/>
      <c r="L24" s="168"/>
      <c r="M24" s="168">
        <v>5</v>
      </c>
      <c r="N24" s="168">
        <v>5</v>
      </c>
    </row>
    <row r="25" spans="2:15" ht="14.25">
      <c r="B25" s="171"/>
      <c r="C25" s="105"/>
      <c r="D25" s="105"/>
      <c r="E25" s="105"/>
      <c r="F25" s="105"/>
      <c r="G25" s="105"/>
    </row>
    <row r="26" spans="2:15" ht="14.25">
      <c r="B26" s="171"/>
      <c r="C26" s="105"/>
      <c r="D26" s="105"/>
      <c r="E26" s="105"/>
      <c r="F26" s="105"/>
      <c r="G26" s="105"/>
    </row>
    <row r="27" spans="2:15" ht="35.1" customHeight="1">
      <c r="B27" s="171"/>
      <c r="C27" s="777" t="s">
        <v>170</v>
      </c>
      <c r="D27" s="777"/>
      <c r="E27" s="777"/>
      <c r="F27" s="777"/>
      <c r="G27" s="777"/>
      <c r="H27" s="788" t="s">
        <v>171</v>
      </c>
      <c r="I27" s="788"/>
      <c r="J27" s="788"/>
      <c r="K27" s="788"/>
      <c r="L27" s="788"/>
      <c r="M27" s="172"/>
      <c r="N27" s="777" t="s">
        <v>172</v>
      </c>
      <c r="O27" s="777"/>
    </row>
    <row r="28" spans="2:15" ht="15" thickBot="1">
      <c r="B28" s="137"/>
      <c r="C28" s="778"/>
      <c r="D28" s="778"/>
      <c r="E28" s="778"/>
      <c r="F28" s="778"/>
      <c r="G28" s="778"/>
      <c r="H28" s="789"/>
      <c r="I28" s="789"/>
      <c r="J28" s="789"/>
      <c r="K28" s="789"/>
      <c r="L28" s="789"/>
      <c r="M28" s="157"/>
      <c r="N28" s="778"/>
      <c r="O28" s="778"/>
    </row>
    <row r="29" spans="2:15" ht="29.25" thickBot="1">
      <c r="B29" s="162" t="s">
        <v>173</v>
      </c>
      <c r="C29" s="163" t="s">
        <v>141</v>
      </c>
      <c r="D29" s="164" t="s">
        <v>141</v>
      </c>
      <c r="E29" s="163">
        <v>2022</v>
      </c>
      <c r="F29" s="163">
        <v>2023</v>
      </c>
      <c r="G29" s="163">
        <v>2024</v>
      </c>
      <c r="H29" s="783" t="s">
        <v>174</v>
      </c>
      <c r="I29" s="783"/>
      <c r="J29" s="164" t="s">
        <v>141</v>
      </c>
      <c r="K29" s="163">
        <v>2022</v>
      </c>
      <c r="L29" s="163">
        <v>2023</v>
      </c>
      <c r="M29" s="163">
        <v>2024</v>
      </c>
      <c r="N29" s="783">
        <v>2024</v>
      </c>
      <c r="O29" s="783"/>
    </row>
    <row r="30" spans="2:15" ht="14.25">
      <c r="B30" s="25" t="s">
        <v>144</v>
      </c>
      <c r="C30" s="165">
        <v>2020</v>
      </c>
      <c r="D30" s="166"/>
      <c r="E30" s="166"/>
      <c r="F30" s="166">
        <v>0.56000000000000005</v>
      </c>
      <c r="G30" s="166">
        <v>0.48</v>
      </c>
      <c r="H30" s="779" t="s">
        <v>175</v>
      </c>
      <c r="I30" s="779"/>
      <c r="J30" s="165">
        <v>225</v>
      </c>
      <c r="K30" s="165">
        <v>284</v>
      </c>
      <c r="L30" s="165">
        <v>169</v>
      </c>
      <c r="M30" s="165">
        <v>151</v>
      </c>
      <c r="N30" s="774">
        <v>0.17</v>
      </c>
      <c r="O30" s="774"/>
    </row>
    <row r="31" spans="2:15" ht="27.6" customHeight="1">
      <c r="B31" s="28" t="s">
        <v>176</v>
      </c>
      <c r="C31" s="167">
        <v>2020</v>
      </c>
      <c r="D31" s="168">
        <v>1.33</v>
      </c>
      <c r="E31" s="168">
        <v>1.5</v>
      </c>
      <c r="F31" s="168">
        <v>1.33</v>
      </c>
      <c r="G31" s="168">
        <v>1.34</v>
      </c>
      <c r="H31" s="775" t="s">
        <v>177</v>
      </c>
      <c r="I31" s="775"/>
      <c r="J31" s="173">
        <v>70.8</v>
      </c>
      <c r="K31" s="173">
        <v>70.900000000000006</v>
      </c>
      <c r="L31" s="173">
        <v>69.400000000000006</v>
      </c>
      <c r="M31" s="173">
        <v>69.8</v>
      </c>
      <c r="N31" s="773">
        <v>0.13</v>
      </c>
      <c r="O31" s="773"/>
    </row>
    <row r="32" spans="2:15" ht="29.1" customHeight="1">
      <c r="B32" s="28" t="s">
        <v>151</v>
      </c>
      <c r="C32" s="167">
        <v>2020</v>
      </c>
      <c r="D32" s="168">
        <v>20.99</v>
      </c>
      <c r="E32" s="168"/>
      <c r="F32" s="168">
        <v>4.6500000000000004</v>
      </c>
      <c r="G32" s="168">
        <v>4.17</v>
      </c>
      <c r="H32" s="775" t="s">
        <v>178</v>
      </c>
      <c r="I32" s="775"/>
      <c r="J32" s="168">
        <v>41.09</v>
      </c>
      <c r="K32" s="168"/>
      <c r="L32" s="168">
        <v>3.18</v>
      </c>
      <c r="M32" s="168">
        <v>2.74</v>
      </c>
      <c r="N32" s="773"/>
      <c r="O32" s="773"/>
    </row>
    <row r="33" spans="1:15" ht="16.5" customHeight="1">
      <c r="B33" s="28" t="s">
        <v>179</v>
      </c>
      <c r="C33" s="167">
        <v>2022</v>
      </c>
      <c r="D33" s="168">
        <v>0.79</v>
      </c>
      <c r="E33" s="168">
        <v>0.79</v>
      </c>
      <c r="F33" s="168">
        <v>0.73</v>
      </c>
      <c r="G33" s="168">
        <v>0.78</v>
      </c>
      <c r="H33" s="775" t="s">
        <v>180</v>
      </c>
      <c r="I33" s="775"/>
      <c r="J33" s="168">
        <v>124.43</v>
      </c>
      <c r="K33" s="168">
        <v>124.43</v>
      </c>
      <c r="L33" s="168">
        <v>109.69</v>
      </c>
      <c r="M33" s="168">
        <v>102.09</v>
      </c>
      <c r="N33" s="773"/>
      <c r="O33" s="773"/>
    </row>
    <row r="34" spans="1:15" ht="14.25">
      <c r="B34" s="28" t="s">
        <v>156</v>
      </c>
      <c r="C34" s="167">
        <v>2022</v>
      </c>
      <c r="D34" s="168">
        <v>0.2</v>
      </c>
      <c r="E34" s="168">
        <v>0.2</v>
      </c>
      <c r="F34" s="168">
        <v>0.28999999999999998</v>
      </c>
      <c r="G34" s="168">
        <v>0.28000000000000003</v>
      </c>
      <c r="H34" s="775"/>
      <c r="I34" s="775"/>
      <c r="J34" s="168"/>
      <c r="K34" s="168"/>
      <c r="L34" s="168"/>
      <c r="M34" s="168"/>
      <c r="N34" s="773"/>
      <c r="O34" s="773"/>
    </row>
    <row r="35" spans="1:15" ht="27.6" customHeight="1">
      <c r="B35" s="28" t="s">
        <v>159</v>
      </c>
      <c r="C35" s="167">
        <v>2021</v>
      </c>
      <c r="D35" s="168">
        <v>0.93</v>
      </c>
      <c r="E35" s="168">
        <v>0.64</v>
      </c>
      <c r="F35" s="168">
        <v>0.77</v>
      </c>
      <c r="G35" s="168">
        <v>0.79</v>
      </c>
      <c r="H35" s="775" t="s">
        <v>181</v>
      </c>
      <c r="I35" s="775"/>
      <c r="J35" s="168">
        <v>8.3000000000000007</v>
      </c>
      <c r="K35" s="168">
        <v>7.64</v>
      </c>
      <c r="L35" s="168">
        <v>8.93</v>
      </c>
      <c r="M35" s="168">
        <v>8.91</v>
      </c>
      <c r="N35" s="773"/>
      <c r="O35" s="773"/>
    </row>
    <row r="36" spans="1:15" ht="27.6" customHeight="1">
      <c r="B36" s="28" t="s">
        <v>162</v>
      </c>
      <c r="C36" s="167">
        <v>2021</v>
      </c>
      <c r="D36" s="168">
        <v>5.22</v>
      </c>
      <c r="E36" s="168">
        <v>4.9800000000000004</v>
      </c>
      <c r="F36" s="168">
        <v>4.07</v>
      </c>
      <c r="G36" s="168">
        <v>3.22</v>
      </c>
      <c r="H36" s="775" t="s">
        <v>182</v>
      </c>
      <c r="I36" s="775"/>
      <c r="J36" s="168">
        <v>0.67</v>
      </c>
      <c r="K36" s="168">
        <v>0.65</v>
      </c>
      <c r="L36" s="168">
        <v>0.65</v>
      </c>
      <c r="M36" s="168">
        <v>0.63</v>
      </c>
      <c r="N36" s="776">
        <v>2E-3</v>
      </c>
      <c r="O36" s="776"/>
    </row>
    <row r="37" spans="1:15" ht="14.25">
      <c r="B37" s="28" t="s">
        <v>165</v>
      </c>
      <c r="C37" s="167">
        <v>2021</v>
      </c>
      <c r="D37" s="168">
        <v>1.27</v>
      </c>
      <c r="E37" s="168">
        <v>1.5</v>
      </c>
      <c r="F37" s="168">
        <v>1.41</v>
      </c>
      <c r="G37" s="168">
        <v>1.26</v>
      </c>
      <c r="H37" s="775" t="s">
        <v>183</v>
      </c>
      <c r="I37" s="775"/>
      <c r="J37" s="168">
        <v>2.0299999999999998</v>
      </c>
      <c r="K37" s="168">
        <v>1.98</v>
      </c>
      <c r="L37" s="168">
        <v>2</v>
      </c>
      <c r="M37" s="168">
        <v>1.93</v>
      </c>
      <c r="N37" s="773"/>
      <c r="O37" s="773"/>
    </row>
    <row r="38" spans="1:15" ht="27.6" customHeight="1">
      <c r="B38" s="174" t="s">
        <v>184</v>
      </c>
      <c r="C38" s="768">
        <v>2019</v>
      </c>
      <c r="D38" s="168"/>
      <c r="E38" s="168"/>
      <c r="F38" s="168"/>
      <c r="G38" s="168"/>
      <c r="H38" s="770" t="s">
        <v>185</v>
      </c>
      <c r="I38" s="771"/>
      <c r="J38" s="168">
        <v>80.209999999999994</v>
      </c>
      <c r="K38" s="168">
        <v>49.61</v>
      </c>
      <c r="L38" s="168">
        <v>40.86</v>
      </c>
      <c r="M38" s="168">
        <v>24.49</v>
      </c>
      <c r="N38" s="773"/>
      <c r="O38" s="773"/>
    </row>
    <row r="39" spans="1:15" ht="44.25">
      <c r="B39" s="175" t="s">
        <v>186</v>
      </c>
      <c r="C39" s="769"/>
      <c r="D39" s="166"/>
      <c r="E39" s="166"/>
      <c r="F39" s="166"/>
      <c r="G39" s="166"/>
      <c r="H39" s="772"/>
      <c r="I39" s="772"/>
      <c r="J39" s="166">
        <v>89.75</v>
      </c>
      <c r="K39" s="166">
        <v>65.709999999999994</v>
      </c>
      <c r="L39" s="166">
        <v>60.3</v>
      </c>
      <c r="M39" s="166">
        <v>44.98</v>
      </c>
      <c r="N39" s="774"/>
      <c r="O39" s="774"/>
    </row>
    <row r="40" spans="1:15" ht="28.35" customHeight="1">
      <c r="B40" s="28" t="s">
        <v>187</v>
      </c>
      <c r="C40" s="167"/>
      <c r="D40" s="168"/>
      <c r="E40" s="168"/>
      <c r="F40" s="169">
        <v>6.0000000000000001E-3</v>
      </c>
      <c r="G40" s="169">
        <v>6.0000000000000001E-3</v>
      </c>
      <c r="H40" s="775" t="s">
        <v>188</v>
      </c>
      <c r="I40" s="775"/>
      <c r="J40" s="168"/>
      <c r="K40" s="168"/>
      <c r="L40" s="168">
        <v>4.4400000000000004</v>
      </c>
      <c r="M40" s="168">
        <v>4.29</v>
      </c>
      <c r="N40" s="773"/>
      <c r="O40" s="773"/>
    </row>
    <row r="41" spans="1:15" ht="14.25">
      <c r="B41" s="171"/>
      <c r="C41" s="105"/>
      <c r="D41" s="105"/>
      <c r="E41" s="105"/>
      <c r="F41" s="105"/>
      <c r="G41" s="105"/>
    </row>
    <row r="42" spans="1:15" ht="12.75">
      <c r="B42" s="749" t="s">
        <v>189</v>
      </c>
      <c r="C42" s="749"/>
      <c r="D42" s="749"/>
      <c r="E42" s="749"/>
      <c r="F42" s="749"/>
      <c r="G42" s="749"/>
      <c r="H42" s="749"/>
      <c r="I42" s="749"/>
      <c r="J42" s="749"/>
      <c r="K42" s="749"/>
      <c r="L42" s="749"/>
      <c r="M42" s="749"/>
      <c r="N42" s="749"/>
      <c r="O42" s="749"/>
    </row>
    <row r="43" spans="1:15" ht="12.75">
      <c r="A43" s="762"/>
      <c r="B43" s="763" t="s">
        <v>190</v>
      </c>
      <c r="C43" s="763"/>
      <c r="D43" s="763"/>
      <c r="E43" s="763"/>
      <c r="F43" s="763"/>
      <c r="G43" s="763"/>
      <c r="H43" s="763"/>
      <c r="I43" s="763"/>
      <c r="J43" s="763"/>
      <c r="K43" s="763"/>
      <c r="L43" s="763"/>
      <c r="M43" s="763"/>
      <c r="N43" s="763"/>
      <c r="O43" s="763"/>
    </row>
    <row r="44" spans="1:15" ht="12.75">
      <c r="A44" s="762"/>
      <c r="B44" s="763"/>
      <c r="C44" s="763"/>
      <c r="D44" s="763"/>
      <c r="E44" s="763"/>
      <c r="F44" s="763"/>
      <c r="G44" s="763"/>
      <c r="H44" s="763"/>
      <c r="I44" s="763"/>
      <c r="J44" s="763"/>
      <c r="K44" s="763"/>
      <c r="L44" s="763"/>
      <c r="M44" s="763"/>
      <c r="N44" s="763"/>
      <c r="O44" s="763"/>
    </row>
    <row r="45" spans="1:15" ht="15">
      <c r="A45" s="176"/>
      <c r="B45" s="177" t="s">
        <v>191</v>
      </c>
      <c r="C45" s="177"/>
      <c r="D45" s="177"/>
      <c r="E45" s="177"/>
      <c r="F45" s="177"/>
      <c r="G45" s="177"/>
      <c r="H45" s="177"/>
      <c r="I45" s="177"/>
      <c r="J45" s="177"/>
      <c r="K45" s="177"/>
      <c r="L45" s="177"/>
      <c r="M45" s="177"/>
      <c r="N45" s="177"/>
      <c r="O45" s="177"/>
    </row>
    <row r="46" spans="1:15" ht="15">
      <c r="A46" s="176"/>
      <c r="B46" s="177" t="s">
        <v>192</v>
      </c>
      <c r="C46" s="118"/>
      <c r="D46" s="118"/>
      <c r="E46" s="118"/>
      <c r="F46" s="118"/>
      <c r="G46" s="118"/>
      <c r="H46" s="118"/>
      <c r="I46" s="118"/>
      <c r="J46" s="118"/>
      <c r="K46" s="118"/>
      <c r="L46" s="118"/>
      <c r="M46" s="118"/>
    </row>
    <row r="47" spans="1:15" ht="12.75">
      <c r="A47" s="762"/>
      <c r="B47" s="763" t="s">
        <v>193</v>
      </c>
      <c r="C47" s="763"/>
      <c r="D47" s="763"/>
      <c r="E47" s="763"/>
      <c r="F47" s="763"/>
      <c r="G47" s="763"/>
      <c r="H47" s="763"/>
      <c r="I47" s="763"/>
      <c r="J47" s="763"/>
      <c r="K47" s="763"/>
      <c r="L47" s="763"/>
      <c r="M47" s="763"/>
    </row>
    <row r="48" spans="1:15" ht="12.75">
      <c r="A48" s="762"/>
      <c r="B48" s="763"/>
      <c r="C48" s="763"/>
      <c r="D48" s="763"/>
      <c r="E48" s="763"/>
      <c r="F48" s="763"/>
      <c r="G48" s="763"/>
      <c r="H48" s="763"/>
      <c r="I48" s="763"/>
      <c r="J48" s="763"/>
      <c r="K48" s="763"/>
      <c r="L48" s="763"/>
      <c r="M48" s="763"/>
    </row>
    <row r="49" spans="1:15" ht="15">
      <c r="A49" s="176"/>
      <c r="B49" s="178" t="s">
        <v>194</v>
      </c>
      <c r="C49" s="179"/>
      <c r="D49" s="179"/>
      <c r="E49" s="179"/>
      <c r="F49" s="179"/>
      <c r="G49" s="179"/>
      <c r="H49" s="179"/>
      <c r="I49" s="179"/>
      <c r="J49" s="179"/>
      <c r="K49" s="179"/>
      <c r="L49" s="179"/>
      <c r="M49" s="179"/>
    </row>
    <row r="50" spans="1:15" ht="12.75"/>
    <row r="51" spans="1:15" ht="24.75">
      <c r="B51" s="101" t="s">
        <v>87</v>
      </c>
    </row>
    <row r="52" spans="1:15" ht="12.75"/>
    <row r="53" spans="1:15" ht="12.75" customHeight="1">
      <c r="B53" s="764" t="s">
        <v>195</v>
      </c>
      <c r="C53" s="764"/>
      <c r="D53" s="764"/>
      <c r="E53" s="764"/>
      <c r="F53" s="764"/>
      <c r="G53" s="764"/>
      <c r="H53" s="764"/>
      <c r="I53" s="764"/>
      <c r="J53" s="764"/>
      <c r="K53" s="764"/>
      <c r="L53" s="764"/>
      <c r="M53" s="764"/>
      <c r="N53" s="764"/>
      <c r="O53" s="764"/>
    </row>
    <row r="54" spans="1:15" ht="12.75">
      <c r="B54" s="764"/>
      <c r="C54" s="764"/>
      <c r="D54" s="764"/>
      <c r="E54" s="764"/>
      <c r="F54" s="764"/>
      <c r="G54" s="764"/>
      <c r="H54" s="764"/>
      <c r="I54" s="764"/>
      <c r="J54" s="764"/>
      <c r="K54" s="764"/>
      <c r="L54" s="764"/>
      <c r="M54" s="764"/>
      <c r="N54" s="764"/>
      <c r="O54" s="764"/>
    </row>
    <row r="55" spans="1:15" ht="12.75">
      <c r="B55" s="764"/>
      <c r="C55" s="764"/>
      <c r="D55" s="764"/>
      <c r="E55" s="764"/>
      <c r="F55" s="764"/>
      <c r="G55" s="764"/>
      <c r="H55" s="764"/>
      <c r="I55" s="764"/>
      <c r="J55" s="764"/>
      <c r="K55" s="764"/>
      <c r="L55" s="764"/>
      <c r="M55" s="764"/>
      <c r="N55" s="764"/>
      <c r="O55" s="764"/>
    </row>
    <row r="56" spans="1:15" ht="12.75">
      <c r="B56" s="764"/>
      <c r="C56" s="764"/>
      <c r="D56" s="764"/>
      <c r="E56" s="764"/>
      <c r="F56" s="764"/>
      <c r="G56" s="764"/>
      <c r="H56" s="764"/>
      <c r="I56" s="764"/>
      <c r="J56" s="764"/>
      <c r="K56" s="764"/>
      <c r="L56" s="764"/>
      <c r="M56" s="764"/>
      <c r="N56" s="764"/>
      <c r="O56" s="764"/>
    </row>
    <row r="57" spans="1:15" ht="12.75">
      <c r="B57" s="764"/>
      <c r="C57" s="764"/>
      <c r="D57" s="764"/>
      <c r="E57" s="764"/>
      <c r="F57" s="764"/>
      <c r="G57" s="764"/>
      <c r="H57" s="764"/>
      <c r="I57" s="764"/>
      <c r="J57" s="764"/>
      <c r="K57" s="764"/>
      <c r="L57" s="764"/>
      <c r="M57" s="764"/>
      <c r="N57" s="764"/>
      <c r="O57" s="764"/>
    </row>
    <row r="58" spans="1:15" ht="12.75">
      <c r="B58" s="764"/>
      <c r="C58" s="764"/>
      <c r="D58" s="764"/>
      <c r="E58" s="764"/>
      <c r="F58" s="764"/>
      <c r="G58" s="764"/>
      <c r="H58" s="764"/>
      <c r="I58" s="764"/>
      <c r="J58" s="764"/>
      <c r="K58" s="764"/>
      <c r="L58" s="764"/>
      <c r="M58" s="764"/>
      <c r="N58" s="764"/>
      <c r="O58" s="764"/>
    </row>
    <row r="59" spans="1:15" ht="12.75">
      <c r="B59" s="764"/>
      <c r="C59" s="764"/>
      <c r="D59" s="764"/>
      <c r="E59" s="764"/>
      <c r="F59" s="764"/>
      <c r="G59" s="764"/>
      <c r="H59" s="764"/>
      <c r="I59" s="764"/>
      <c r="J59" s="764"/>
      <c r="K59" s="764"/>
      <c r="L59" s="764"/>
      <c r="M59" s="764"/>
      <c r="N59" s="764"/>
      <c r="O59" s="764"/>
    </row>
    <row r="60" spans="1:15" ht="12.75">
      <c r="B60" s="764"/>
      <c r="C60" s="764"/>
      <c r="D60" s="764"/>
      <c r="E60" s="764"/>
      <c r="F60" s="764"/>
      <c r="G60" s="764"/>
      <c r="H60" s="764"/>
      <c r="I60" s="764"/>
      <c r="J60" s="764"/>
      <c r="K60" s="764"/>
      <c r="L60" s="764"/>
      <c r="M60" s="764"/>
      <c r="N60" s="764"/>
      <c r="O60" s="764"/>
    </row>
    <row r="61" spans="1:15" ht="12.75">
      <c r="B61" s="764"/>
      <c r="C61" s="764"/>
      <c r="D61" s="764"/>
      <c r="E61" s="764"/>
      <c r="F61" s="764"/>
      <c r="G61" s="764"/>
      <c r="H61" s="764"/>
      <c r="I61" s="764"/>
      <c r="J61" s="764"/>
      <c r="K61" s="764"/>
      <c r="L61" s="764"/>
      <c r="M61" s="764"/>
      <c r="N61" s="764"/>
      <c r="O61" s="764"/>
    </row>
    <row r="62" spans="1:15" ht="12.75">
      <c r="B62" s="180"/>
      <c r="C62" s="180"/>
      <c r="D62" s="180"/>
      <c r="E62" s="180"/>
      <c r="F62" s="180"/>
      <c r="G62" s="180"/>
      <c r="H62" s="180"/>
      <c r="I62" s="180"/>
      <c r="J62" s="180"/>
      <c r="K62" s="180"/>
      <c r="L62" s="180"/>
      <c r="M62" s="180"/>
      <c r="N62" s="180"/>
      <c r="O62" s="180"/>
    </row>
    <row r="63" spans="1:15" ht="24.75">
      <c r="B63" s="101" t="s">
        <v>196</v>
      </c>
    </row>
    <row r="64" spans="1:15" ht="12.75"/>
    <row r="65" spans="2:15" ht="14.85" customHeight="1">
      <c r="B65" s="765" t="s">
        <v>197</v>
      </c>
      <c r="C65" s="765"/>
      <c r="D65" s="765"/>
      <c r="E65" s="765"/>
      <c r="F65" s="765"/>
      <c r="G65" s="765"/>
      <c r="H65" s="765"/>
      <c r="I65" s="765"/>
      <c r="J65" s="765"/>
      <c r="K65" s="765"/>
      <c r="L65" s="765"/>
      <c r="M65" s="765"/>
      <c r="N65" s="765"/>
      <c r="O65" s="765"/>
    </row>
    <row r="66" spans="2:15" ht="12.75">
      <c r="B66" s="765"/>
      <c r="C66" s="765"/>
      <c r="D66" s="765"/>
      <c r="E66" s="765"/>
      <c r="F66" s="765"/>
      <c r="G66" s="765"/>
      <c r="H66" s="765"/>
      <c r="I66" s="765"/>
      <c r="J66" s="765"/>
      <c r="K66" s="765"/>
      <c r="L66" s="765"/>
      <c r="M66" s="765"/>
      <c r="N66" s="765"/>
      <c r="O66" s="765"/>
    </row>
    <row r="67" spans="2:15" ht="12.75">
      <c r="B67" s="765"/>
      <c r="C67" s="765"/>
      <c r="D67" s="765"/>
      <c r="E67" s="765"/>
      <c r="F67" s="765"/>
      <c r="G67" s="765"/>
      <c r="H67" s="765"/>
      <c r="I67" s="765"/>
      <c r="J67" s="765"/>
      <c r="K67" s="765"/>
      <c r="L67" s="765"/>
      <c r="M67" s="765"/>
      <c r="N67" s="765"/>
      <c r="O67" s="765"/>
    </row>
    <row r="68" spans="2:15" ht="12.75">
      <c r="B68" s="765"/>
      <c r="C68" s="765"/>
      <c r="D68" s="765"/>
      <c r="E68" s="765"/>
      <c r="F68" s="765"/>
      <c r="G68" s="765"/>
      <c r="H68" s="765"/>
      <c r="I68" s="765"/>
      <c r="J68" s="765"/>
      <c r="K68" s="765"/>
      <c r="L68" s="765"/>
      <c r="M68" s="765"/>
      <c r="N68" s="765"/>
      <c r="O68" s="765"/>
    </row>
    <row r="69" spans="2:15" ht="12.75">
      <c r="B69" s="765"/>
      <c r="C69" s="765"/>
      <c r="D69" s="765"/>
      <c r="E69" s="765"/>
      <c r="F69" s="765"/>
      <c r="G69" s="765"/>
      <c r="H69" s="765"/>
      <c r="I69" s="765"/>
      <c r="J69" s="765"/>
      <c r="K69" s="765"/>
      <c r="L69" s="765"/>
      <c r="M69" s="765"/>
      <c r="N69" s="765"/>
      <c r="O69" s="765"/>
    </row>
    <row r="70" spans="2:15" ht="12.75">
      <c r="B70" s="765"/>
      <c r="C70" s="765"/>
      <c r="D70" s="765"/>
      <c r="E70" s="765"/>
      <c r="F70" s="765"/>
      <c r="G70" s="765"/>
      <c r="H70" s="765"/>
      <c r="I70" s="765"/>
      <c r="J70" s="765"/>
      <c r="K70" s="765"/>
      <c r="L70" s="765"/>
      <c r="M70" s="765"/>
      <c r="N70" s="765"/>
      <c r="O70" s="765"/>
    </row>
    <row r="71" spans="2:15" ht="12.75">
      <c r="B71" s="765"/>
      <c r="C71" s="765"/>
      <c r="D71" s="765"/>
      <c r="E71" s="765"/>
      <c r="F71" s="765"/>
      <c r="G71" s="765"/>
      <c r="H71" s="765"/>
      <c r="I71" s="765"/>
      <c r="J71" s="765"/>
      <c r="K71" s="765"/>
      <c r="L71" s="765"/>
      <c r="M71" s="765"/>
      <c r="N71" s="765"/>
      <c r="O71" s="765"/>
    </row>
    <row r="72" spans="2:15" ht="12.75">
      <c r="B72" s="765"/>
      <c r="C72" s="765"/>
      <c r="D72" s="765"/>
      <c r="E72" s="765"/>
      <c r="F72" s="765"/>
      <c r="G72" s="765"/>
      <c r="H72" s="765"/>
      <c r="I72" s="765"/>
      <c r="J72" s="765"/>
      <c r="K72" s="765"/>
      <c r="L72" s="765"/>
      <c r="M72" s="765"/>
      <c r="N72" s="765"/>
      <c r="O72" s="765"/>
    </row>
    <row r="73" spans="2:15" ht="12.75">
      <c r="B73" s="765"/>
      <c r="C73" s="765"/>
      <c r="D73" s="765"/>
      <c r="E73" s="765"/>
      <c r="F73" s="765"/>
      <c r="G73" s="765"/>
      <c r="H73" s="765"/>
      <c r="I73" s="765"/>
      <c r="J73" s="765"/>
      <c r="K73" s="765"/>
      <c r="L73" s="765"/>
      <c r="M73" s="765"/>
      <c r="N73" s="765"/>
      <c r="O73" s="765"/>
    </row>
    <row r="74" spans="2:15" ht="12.75">
      <c r="B74" s="765"/>
      <c r="C74" s="765"/>
      <c r="D74" s="765"/>
      <c r="E74" s="765"/>
      <c r="F74" s="765"/>
      <c r="G74" s="765"/>
      <c r="H74" s="765"/>
      <c r="I74" s="765"/>
      <c r="J74" s="765"/>
      <c r="K74" s="765"/>
      <c r="L74" s="765"/>
      <c r="M74" s="765"/>
      <c r="N74" s="765"/>
      <c r="O74" s="765"/>
    </row>
    <row r="75" spans="2:15" ht="12.75">
      <c r="B75" s="765"/>
      <c r="C75" s="765"/>
      <c r="D75" s="765"/>
      <c r="E75" s="765"/>
      <c r="F75" s="765"/>
      <c r="G75" s="765"/>
      <c r="H75" s="765"/>
      <c r="I75" s="765"/>
      <c r="J75" s="765"/>
      <c r="K75" s="765"/>
      <c r="L75" s="765"/>
      <c r="M75" s="765"/>
      <c r="N75" s="765"/>
      <c r="O75" s="765"/>
    </row>
    <row r="76" spans="2:15" ht="12.75">
      <c r="B76" s="765"/>
      <c r="C76" s="765"/>
      <c r="D76" s="765"/>
      <c r="E76" s="765"/>
      <c r="F76" s="765"/>
      <c r="G76" s="765"/>
      <c r="H76" s="765"/>
      <c r="I76" s="765"/>
      <c r="J76" s="765"/>
      <c r="K76" s="765"/>
      <c r="L76" s="765"/>
      <c r="M76" s="765"/>
      <c r="N76" s="765"/>
      <c r="O76" s="765"/>
    </row>
    <row r="77" spans="2:15" ht="18.75" customHeight="1">
      <c r="B77" s="765"/>
      <c r="C77" s="765"/>
      <c r="D77" s="765"/>
      <c r="E77" s="765"/>
      <c r="F77" s="765"/>
      <c r="G77" s="765"/>
      <c r="H77" s="765"/>
      <c r="I77" s="765"/>
      <c r="J77" s="765"/>
      <c r="K77" s="765"/>
      <c r="L77" s="765"/>
      <c r="M77" s="765"/>
      <c r="N77" s="765"/>
      <c r="O77" s="765"/>
    </row>
    <row r="78" spans="2:15" ht="12.75">
      <c r="B78" s="181"/>
      <c r="C78" s="181"/>
      <c r="D78" s="181"/>
      <c r="E78" s="181"/>
      <c r="F78" s="181"/>
      <c r="G78" s="181"/>
      <c r="H78" s="181"/>
      <c r="I78" s="181"/>
      <c r="J78" s="181"/>
      <c r="K78" s="181"/>
      <c r="L78" s="181"/>
      <c r="M78" s="181"/>
    </row>
    <row r="79" spans="2:15" ht="19.5" customHeight="1" thickBot="1">
      <c r="B79" s="761" t="s">
        <v>151</v>
      </c>
      <c r="C79" s="761"/>
      <c r="D79" s="761"/>
      <c r="E79" s="761"/>
      <c r="F79" s="761"/>
      <c r="G79" s="761"/>
      <c r="H79" s="761"/>
      <c r="I79" s="761"/>
      <c r="J79" s="761"/>
      <c r="K79" s="761"/>
      <c r="L79" s="761"/>
      <c r="M79" s="761"/>
      <c r="N79" s="761"/>
      <c r="O79" s="761"/>
    </row>
    <row r="80" spans="2:15" ht="12.75">
      <c r="B80" s="750" t="s">
        <v>198</v>
      </c>
      <c r="C80" s="750"/>
      <c r="D80" s="750"/>
      <c r="E80" s="750"/>
      <c r="F80" s="750"/>
      <c r="G80" s="750"/>
      <c r="H80" s="750"/>
      <c r="I80" s="750"/>
      <c r="J80" s="750"/>
      <c r="K80" s="750"/>
      <c r="L80" s="750"/>
      <c r="M80" s="750"/>
      <c r="N80" s="750"/>
      <c r="O80" s="750"/>
    </row>
    <row r="81" spans="2:15" ht="12.75">
      <c r="B81" s="750"/>
      <c r="C81" s="750"/>
      <c r="D81" s="750"/>
      <c r="E81" s="750"/>
      <c r="F81" s="750"/>
      <c r="G81" s="750"/>
      <c r="H81" s="750"/>
      <c r="I81" s="750"/>
      <c r="J81" s="750"/>
      <c r="K81" s="750"/>
      <c r="L81" s="750"/>
      <c r="M81" s="750"/>
      <c r="N81" s="750"/>
      <c r="O81" s="750"/>
    </row>
    <row r="82" spans="2:15" ht="12.75">
      <c r="B82" s="181"/>
      <c r="C82" s="181"/>
      <c r="D82" s="181"/>
      <c r="E82" s="181"/>
      <c r="F82" s="181"/>
      <c r="G82" s="181"/>
      <c r="H82" s="181"/>
      <c r="I82" s="181"/>
      <c r="J82" s="181"/>
      <c r="K82" s="181"/>
      <c r="L82" s="181"/>
      <c r="M82" s="181"/>
    </row>
    <row r="83" spans="2:15" ht="19.5" customHeight="1" thickBot="1">
      <c r="B83" s="761" t="s">
        <v>153</v>
      </c>
      <c r="C83" s="761"/>
      <c r="D83" s="761"/>
      <c r="E83" s="761"/>
      <c r="F83" s="761"/>
      <c r="G83" s="761"/>
      <c r="H83" s="761"/>
      <c r="I83" s="761"/>
      <c r="J83" s="761"/>
      <c r="K83" s="761"/>
      <c r="L83" s="761"/>
      <c r="M83" s="761"/>
      <c r="N83" s="761"/>
      <c r="O83" s="761"/>
    </row>
    <row r="84" spans="2:15" ht="12" customHeight="1">
      <c r="B84" s="766" t="s">
        <v>199</v>
      </c>
      <c r="C84" s="766"/>
      <c r="D84" s="766"/>
      <c r="E84" s="766"/>
      <c r="F84" s="766"/>
      <c r="G84" s="766"/>
      <c r="H84" s="766"/>
      <c r="I84" s="766"/>
      <c r="J84" s="766"/>
      <c r="K84" s="766"/>
      <c r="L84" s="766"/>
      <c r="M84" s="766"/>
      <c r="N84" s="766"/>
      <c r="O84" s="766"/>
    </row>
    <row r="85" spans="2:15" ht="12.75">
      <c r="B85" s="766"/>
      <c r="C85" s="766"/>
      <c r="D85" s="766"/>
      <c r="E85" s="766"/>
      <c r="F85" s="766"/>
      <c r="G85" s="766"/>
      <c r="H85" s="766"/>
      <c r="I85" s="766"/>
      <c r="J85" s="766"/>
      <c r="K85" s="766"/>
      <c r="L85" s="766"/>
      <c r="M85" s="766"/>
      <c r="N85" s="766"/>
      <c r="O85" s="766"/>
    </row>
    <row r="86" spans="2:15" ht="12.75">
      <c r="B86" s="766"/>
      <c r="C86" s="766"/>
      <c r="D86" s="766"/>
      <c r="E86" s="766"/>
      <c r="F86" s="766"/>
      <c r="G86" s="766"/>
      <c r="H86" s="766"/>
      <c r="I86" s="766"/>
      <c r="J86" s="766"/>
      <c r="K86" s="766"/>
      <c r="L86" s="766"/>
      <c r="M86" s="766"/>
      <c r="N86" s="766"/>
      <c r="O86" s="766"/>
    </row>
    <row r="87" spans="2:15" ht="12.75">
      <c r="B87" s="766"/>
      <c r="C87" s="766"/>
      <c r="D87" s="766"/>
      <c r="E87" s="766"/>
      <c r="F87" s="766"/>
      <c r="G87" s="766"/>
      <c r="H87" s="766"/>
      <c r="I87" s="766"/>
      <c r="J87" s="766"/>
      <c r="K87" s="766"/>
      <c r="L87" s="766"/>
      <c r="M87" s="766"/>
      <c r="N87" s="766"/>
      <c r="O87" s="766"/>
    </row>
    <row r="88" spans="2:15" ht="13.5" customHeight="1">
      <c r="B88" s="766"/>
      <c r="C88" s="766"/>
      <c r="D88" s="766"/>
      <c r="E88" s="766"/>
      <c r="F88" s="766"/>
      <c r="G88" s="766"/>
      <c r="H88" s="766"/>
      <c r="I88" s="766"/>
      <c r="J88" s="766"/>
      <c r="K88" s="766"/>
      <c r="L88" s="766"/>
      <c r="M88" s="766"/>
      <c r="N88" s="766"/>
      <c r="O88" s="766"/>
    </row>
    <row r="89" spans="2:15" ht="12.75">
      <c r="B89" s="766"/>
      <c r="C89" s="766"/>
      <c r="D89" s="766"/>
      <c r="E89" s="766"/>
      <c r="F89" s="766"/>
      <c r="G89" s="766"/>
      <c r="H89" s="766"/>
      <c r="I89" s="766"/>
      <c r="J89" s="766"/>
      <c r="K89" s="766"/>
      <c r="L89" s="766"/>
      <c r="M89" s="766"/>
      <c r="N89" s="766"/>
      <c r="O89" s="766"/>
    </row>
    <row r="90" spans="2:15" ht="12.75">
      <c r="B90" s="767"/>
      <c r="C90" s="766"/>
      <c r="D90" s="766"/>
      <c r="E90" s="766"/>
      <c r="F90" s="766"/>
      <c r="G90" s="766"/>
      <c r="H90" s="766"/>
      <c r="I90" s="766"/>
      <c r="J90" s="766"/>
      <c r="K90" s="766"/>
      <c r="L90" s="766"/>
      <c r="M90" s="766"/>
      <c r="N90" s="766"/>
      <c r="O90" s="766"/>
    </row>
    <row r="91" spans="2:15" ht="12.75">
      <c r="B91" s="766"/>
      <c r="C91" s="766"/>
      <c r="D91" s="766"/>
      <c r="E91" s="766"/>
      <c r="F91" s="766"/>
      <c r="G91" s="766"/>
      <c r="H91" s="766"/>
      <c r="I91" s="766"/>
      <c r="J91" s="766"/>
      <c r="K91" s="766"/>
      <c r="L91" s="766"/>
      <c r="M91" s="766"/>
      <c r="N91" s="766"/>
      <c r="O91" s="766"/>
    </row>
    <row r="92" spans="2:15" ht="12.75">
      <c r="B92" s="181"/>
      <c r="C92" s="181"/>
      <c r="D92" s="181"/>
      <c r="E92" s="181"/>
      <c r="F92" s="181"/>
      <c r="G92" s="181"/>
      <c r="H92" s="181"/>
      <c r="I92" s="181"/>
      <c r="J92" s="181"/>
      <c r="K92" s="181"/>
      <c r="L92" s="181"/>
      <c r="M92" s="181"/>
      <c r="N92" s="181"/>
      <c r="O92" s="181"/>
    </row>
    <row r="93" spans="2:15" ht="17.850000000000001" customHeight="1" thickBot="1">
      <c r="B93" s="761" t="s">
        <v>156</v>
      </c>
      <c r="C93" s="761"/>
      <c r="D93" s="761"/>
      <c r="E93" s="761"/>
      <c r="F93" s="761"/>
      <c r="G93" s="761"/>
      <c r="H93" s="761"/>
      <c r="I93" s="761"/>
      <c r="J93" s="761"/>
      <c r="K93" s="761"/>
      <c r="L93" s="761"/>
      <c r="M93" s="761"/>
      <c r="N93" s="761"/>
      <c r="O93" s="761"/>
    </row>
    <row r="94" spans="2:15" ht="28.5" customHeight="1">
      <c r="B94" s="760" t="s">
        <v>200</v>
      </c>
      <c r="C94" s="750"/>
      <c r="D94" s="750"/>
      <c r="E94" s="750"/>
      <c r="F94" s="750"/>
      <c r="G94" s="750"/>
      <c r="H94" s="750"/>
      <c r="I94" s="750"/>
      <c r="J94" s="750"/>
      <c r="K94" s="750"/>
      <c r="L94" s="750"/>
      <c r="M94" s="750"/>
      <c r="N94" s="750"/>
      <c r="O94" s="750"/>
    </row>
    <row r="95" spans="2:15" ht="12.75">
      <c r="B95" s="750"/>
      <c r="C95" s="750"/>
      <c r="D95" s="750"/>
      <c r="E95" s="750"/>
      <c r="F95" s="750"/>
      <c r="G95" s="750"/>
      <c r="H95" s="750"/>
      <c r="I95" s="750"/>
      <c r="J95" s="750"/>
      <c r="K95" s="750"/>
      <c r="L95" s="750"/>
      <c r="M95" s="750"/>
      <c r="N95" s="750"/>
      <c r="O95" s="750"/>
    </row>
    <row r="96" spans="2:15" ht="12.75">
      <c r="B96" s="750"/>
      <c r="C96" s="750"/>
      <c r="D96" s="750"/>
      <c r="E96" s="750"/>
      <c r="F96" s="750"/>
      <c r="G96" s="750"/>
      <c r="H96" s="750"/>
      <c r="I96" s="750"/>
      <c r="J96" s="750"/>
      <c r="K96" s="750"/>
      <c r="L96" s="750"/>
      <c r="M96" s="750"/>
      <c r="N96" s="750"/>
      <c r="O96" s="750"/>
    </row>
    <row r="97" spans="2:15" ht="12.75">
      <c r="B97" s="750"/>
      <c r="C97" s="750"/>
      <c r="D97" s="750"/>
      <c r="E97" s="750"/>
      <c r="F97" s="750"/>
      <c r="G97" s="750"/>
      <c r="H97" s="750"/>
      <c r="I97" s="750"/>
      <c r="J97" s="750"/>
      <c r="K97" s="750"/>
      <c r="L97" s="750"/>
      <c r="M97" s="750"/>
      <c r="N97" s="750"/>
      <c r="O97" s="750"/>
    </row>
    <row r="98" spans="2:15" ht="12.75">
      <c r="B98" s="750"/>
      <c r="C98" s="750"/>
      <c r="D98" s="750"/>
      <c r="E98" s="750"/>
      <c r="F98" s="750"/>
      <c r="G98" s="750"/>
      <c r="H98" s="750"/>
      <c r="I98" s="750"/>
      <c r="J98" s="750"/>
      <c r="K98" s="750"/>
      <c r="L98" s="750"/>
      <c r="M98" s="750"/>
      <c r="N98" s="750"/>
      <c r="O98" s="750"/>
    </row>
    <row r="99" spans="2:15" ht="12.75">
      <c r="B99" s="760"/>
      <c r="C99" s="750"/>
      <c r="D99" s="750"/>
      <c r="E99" s="750"/>
      <c r="F99" s="750"/>
      <c r="G99" s="750"/>
      <c r="H99" s="750"/>
      <c r="I99" s="750"/>
      <c r="J99" s="750"/>
      <c r="K99" s="750"/>
      <c r="L99" s="750"/>
      <c r="M99" s="750"/>
      <c r="N99" s="750"/>
      <c r="O99" s="750"/>
    </row>
    <row r="100" spans="2:15" ht="12.75">
      <c r="B100" s="181"/>
      <c r="C100" s="181"/>
      <c r="D100" s="181"/>
      <c r="E100" s="181"/>
      <c r="F100" s="181"/>
      <c r="G100" s="181"/>
      <c r="H100" s="181"/>
      <c r="I100" s="181"/>
      <c r="J100" s="181"/>
      <c r="K100" s="181"/>
      <c r="L100" s="181"/>
      <c r="M100" s="181"/>
    </row>
    <row r="101" spans="2:15" ht="15" thickBot="1">
      <c r="B101" s="761" t="s">
        <v>159</v>
      </c>
      <c r="C101" s="761"/>
      <c r="D101" s="761"/>
      <c r="E101" s="761"/>
      <c r="F101" s="761"/>
      <c r="G101" s="761"/>
      <c r="H101" s="761"/>
      <c r="I101" s="761"/>
      <c r="J101" s="761"/>
      <c r="K101" s="761"/>
      <c r="L101" s="761"/>
      <c r="M101" s="761"/>
      <c r="N101" s="761"/>
      <c r="O101" s="761"/>
    </row>
    <row r="102" spans="2:15" ht="12.75">
      <c r="B102" s="760" t="s">
        <v>201</v>
      </c>
      <c r="C102" s="750"/>
      <c r="D102" s="750"/>
      <c r="E102" s="750"/>
      <c r="F102" s="750"/>
      <c r="G102" s="750"/>
      <c r="H102" s="750"/>
      <c r="I102" s="750"/>
      <c r="J102" s="750"/>
      <c r="K102" s="750"/>
      <c r="L102" s="750"/>
      <c r="M102" s="750"/>
      <c r="N102" s="750"/>
      <c r="O102" s="750"/>
    </row>
    <row r="103" spans="2:15" ht="12.75">
      <c r="B103" s="750"/>
      <c r="C103" s="750"/>
      <c r="D103" s="750"/>
      <c r="E103" s="750"/>
      <c r="F103" s="750"/>
      <c r="G103" s="750"/>
      <c r="H103" s="750"/>
      <c r="I103" s="750"/>
      <c r="J103" s="750"/>
      <c r="K103" s="750"/>
      <c r="L103" s="750"/>
      <c r="M103" s="750"/>
      <c r="N103" s="750"/>
      <c r="O103" s="750"/>
    </row>
    <row r="104" spans="2:15" ht="12.75">
      <c r="B104" s="750"/>
      <c r="C104" s="750"/>
      <c r="D104" s="750"/>
      <c r="E104" s="750"/>
      <c r="F104" s="750"/>
      <c r="G104" s="750"/>
      <c r="H104" s="750"/>
      <c r="I104" s="750"/>
      <c r="J104" s="750"/>
      <c r="K104" s="750"/>
      <c r="L104" s="750"/>
      <c r="M104" s="750"/>
      <c r="N104" s="750"/>
      <c r="O104" s="750"/>
    </row>
    <row r="105" spans="2:15" ht="13.5" customHeight="1">
      <c r="B105" s="750"/>
      <c r="C105" s="750"/>
      <c r="D105" s="750"/>
      <c r="E105" s="750"/>
      <c r="F105" s="750"/>
      <c r="G105" s="750"/>
      <c r="H105" s="750"/>
      <c r="I105" s="750"/>
      <c r="J105" s="750"/>
      <c r="K105" s="750"/>
      <c r="L105" s="750"/>
      <c r="M105" s="750"/>
      <c r="N105" s="750"/>
      <c r="O105" s="750"/>
    </row>
    <row r="106" spans="2:15" ht="12.75">
      <c r="B106" s="750"/>
      <c r="C106" s="750"/>
      <c r="D106" s="750"/>
      <c r="E106" s="750"/>
      <c r="F106" s="750"/>
      <c r="G106" s="750"/>
      <c r="H106" s="750"/>
      <c r="I106" s="750"/>
      <c r="J106" s="750"/>
      <c r="K106" s="750"/>
      <c r="L106" s="750"/>
      <c r="M106" s="750"/>
      <c r="N106" s="750"/>
      <c r="O106" s="750"/>
    </row>
    <row r="107" spans="2:15" ht="12.75">
      <c r="B107" s="182"/>
      <c r="C107" s="181"/>
      <c r="D107" s="181"/>
      <c r="E107" s="181"/>
      <c r="F107" s="181"/>
      <c r="G107" s="181"/>
      <c r="H107" s="181"/>
      <c r="I107" s="181"/>
      <c r="J107" s="181"/>
      <c r="K107" s="181"/>
      <c r="L107" s="181"/>
      <c r="M107" s="181"/>
    </row>
    <row r="108" spans="2:15" ht="20.85" customHeight="1" thickBot="1">
      <c r="B108" s="761" t="s">
        <v>162</v>
      </c>
      <c r="C108" s="761"/>
      <c r="D108" s="761"/>
      <c r="E108" s="761"/>
      <c r="F108" s="761"/>
      <c r="G108" s="761"/>
      <c r="H108" s="761"/>
      <c r="I108" s="761"/>
      <c r="J108" s="761"/>
      <c r="K108" s="761"/>
      <c r="L108" s="761"/>
      <c r="M108" s="761"/>
      <c r="N108" s="761"/>
      <c r="O108" s="761"/>
    </row>
    <row r="109" spans="2:15" ht="12.75">
      <c r="B109" s="760" t="s">
        <v>202</v>
      </c>
      <c r="C109" s="750"/>
      <c r="D109" s="750"/>
      <c r="E109" s="750"/>
      <c r="F109" s="750"/>
      <c r="G109" s="750"/>
      <c r="H109" s="750"/>
      <c r="I109" s="750"/>
      <c r="J109" s="750"/>
      <c r="K109" s="750"/>
      <c r="L109" s="750"/>
      <c r="M109" s="750"/>
      <c r="N109" s="750"/>
      <c r="O109" s="750"/>
    </row>
    <row r="110" spans="2:15" ht="12.75">
      <c r="B110" s="750"/>
      <c r="C110" s="750"/>
      <c r="D110" s="750"/>
      <c r="E110" s="750"/>
      <c r="F110" s="750"/>
      <c r="G110" s="750"/>
      <c r="H110" s="750"/>
      <c r="I110" s="750"/>
      <c r="J110" s="750"/>
      <c r="K110" s="750"/>
      <c r="L110" s="750"/>
      <c r="M110" s="750"/>
      <c r="N110" s="750"/>
      <c r="O110" s="750"/>
    </row>
    <row r="111" spans="2:15" ht="12.75">
      <c r="B111" s="750"/>
      <c r="C111" s="750"/>
      <c r="D111" s="750"/>
      <c r="E111" s="750"/>
      <c r="F111" s="750"/>
      <c r="G111" s="750"/>
      <c r="H111" s="750"/>
      <c r="I111" s="750"/>
      <c r="J111" s="750"/>
      <c r="K111" s="750"/>
      <c r="L111" s="750"/>
      <c r="M111" s="750"/>
      <c r="N111" s="750"/>
      <c r="O111" s="750"/>
    </row>
    <row r="112" spans="2:15" ht="12.75"/>
    <row r="113" spans="2:15" ht="19.5" customHeight="1" thickBot="1">
      <c r="B113" s="761" t="s">
        <v>165</v>
      </c>
      <c r="C113" s="761"/>
      <c r="D113" s="761"/>
      <c r="E113" s="761"/>
      <c r="F113" s="761"/>
      <c r="G113" s="761"/>
      <c r="H113" s="761"/>
      <c r="I113" s="761"/>
      <c r="J113" s="761"/>
      <c r="K113" s="761"/>
      <c r="L113" s="761"/>
      <c r="M113" s="761"/>
      <c r="N113" s="761"/>
      <c r="O113" s="761"/>
    </row>
    <row r="114" spans="2:15" ht="12.6" customHeight="1">
      <c r="B114" s="760" t="s">
        <v>203</v>
      </c>
      <c r="C114" s="750"/>
      <c r="D114" s="750"/>
      <c r="E114" s="750"/>
      <c r="F114" s="750"/>
      <c r="G114" s="750"/>
      <c r="H114" s="750"/>
      <c r="I114" s="750"/>
      <c r="J114" s="750"/>
      <c r="K114" s="750"/>
      <c r="L114" s="750"/>
      <c r="M114" s="750"/>
      <c r="N114" s="750"/>
      <c r="O114" s="750"/>
    </row>
    <row r="115" spans="2:15" ht="12.75">
      <c r="B115" s="750"/>
      <c r="C115" s="750"/>
      <c r="D115" s="750"/>
      <c r="E115" s="750"/>
      <c r="F115" s="750"/>
      <c r="G115" s="750"/>
      <c r="H115" s="750"/>
      <c r="I115" s="750"/>
      <c r="J115" s="750"/>
      <c r="K115" s="750"/>
      <c r="L115" s="750"/>
      <c r="M115" s="750"/>
      <c r="N115" s="750"/>
      <c r="O115" s="750"/>
    </row>
    <row r="116" spans="2:15" ht="12.75">
      <c r="B116" s="750"/>
      <c r="C116" s="750"/>
      <c r="D116" s="750"/>
      <c r="E116" s="750"/>
      <c r="F116" s="750"/>
      <c r="G116" s="750"/>
      <c r="H116" s="750"/>
      <c r="I116" s="750"/>
      <c r="J116" s="750"/>
      <c r="K116" s="750"/>
      <c r="L116" s="750"/>
      <c r="M116" s="750"/>
      <c r="N116" s="750"/>
      <c r="O116" s="750"/>
    </row>
    <row r="117" spans="2:15" ht="12.75">
      <c r="B117" s="750"/>
      <c r="C117" s="750"/>
      <c r="D117" s="750"/>
      <c r="E117" s="750"/>
      <c r="F117" s="750"/>
      <c r="G117" s="750"/>
      <c r="H117" s="750"/>
      <c r="I117" s="750"/>
      <c r="J117" s="750"/>
      <c r="K117" s="750"/>
      <c r="L117" s="750"/>
      <c r="M117" s="750"/>
      <c r="N117" s="750"/>
      <c r="O117" s="750"/>
    </row>
    <row r="118" spans="2:15" ht="12.75">
      <c r="B118" s="183"/>
    </row>
    <row r="119" spans="2:15" ht="12.75">
      <c r="B119" s="182"/>
      <c r="C119" s="181"/>
      <c r="D119" s="181"/>
      <c r="E119" s="181"/>
      <c r="F119" s="181"/>
      <c r="G119" s="181"/>
      <c r="H119" s="181"/>
      <c r="I119" s="181"/>
      <c r="J119" s="181"/>
      <c r="K119" s="181"/>
      <c r="L119" s="181"/>
      <c r="M119" s="181"/>
    </row>
    <row r="120" spans="2:15" ht="12.75">
      <c r="B120" s="181"/>
      <c r="C120" s="181"/>
      <c r="D120" s="181"/>
      <c r="E120" s="181"/>
      <c r="F120" s="181"/>
      <c r="G120" s="181"/>
      <c r="H120" s="181"/>
      <c r="I120" s="181"/>
      <c r="J120" s="181"/>
      <c r="K120" s="181"/>
      <c r="L120" s="181"/>
      <c r="M120" s="181"/>
    </row>
    <row r="121" spans="2:15" ht="12.75">
      <c r="B121" s="181"/>
      <c r="C121" s="181"/>
      <c r="D121" s="181"/>
      <c r="E121" s="181"/>
      <c r="F121" s="181"/>
      <c r="G121" s="181"/>
      <c r="H121" s="181"/>
      <c r="I121" s="181"/>
      <c r="J121" s="181"/>
      <c r="K121" s="181"/>
      <c r="L121" s="181"/>
      <c r="M121" s="181"/>
    </row>
    <row r="122" spans="2:15" ht="12.75">
      <c r="B122" s="181"/>
      <c r="C122" s="181"/>
      <c r="D122" s="181"/>
      <c r="E122" s="181"/>
      <c r="F122" s="181"/>
      <c r="G122" s="181"/>
      <c r="H122" s="181"/>
      <c r="I122" s="181"/>
      <c r="J122" s="181"/>
      <c r="K122" s="181"/>
      <c r="L122" s="181"/>
      <c r="M122" s="181"/>
    </row>
    <row r="123" spans="2:15" ht="12.75">
      <c r="B123" s="184"/>
      <c r="C123" s="184"/>
      <c r="D123" s="184"/>
      <c r="E123" s="184"/>
      <c r="F123" s="184"/>
      <c r="G123" s="184"/>
      <c r="H123" s="184"/>
      <c r="I123" s="184"/>
      <c r="J123" s="184"/>
      <c r="K123" s="184"/>
      <c r="L123" s="184"/>
      <c r="M123" s="184"/>
    </row>
    <row r="124" spans="2:15" ht="12.75">
      <c r="B124" s="183"/>
    </row>
    <row r="125" spans="2:15" ht="12.75"/>
    <row r="126" spans="2:15" ht="12.75"/>
    <row r="127" spans="2:15" ht="12.75"/>
    <row r="128" spans="2:15"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8" ht="12.75"/>
    <row r="158" ht="12.75"/>
    <row r="159" ht="12.75"/>
    <row r="160" ht="12.75"/>
    <row r="161" ht="12.75"/>
    <row r="163" ht="12.75"/>
    <row r="164" ht="12.75"/>
    <row r="166" ht="12.75"/>
    <row r="173" ht="12.75"/>
    <row r="174" ht="12.75"/>
    <row r="175" ht="12.75"/>
    <row r="176" ht="12.75"/>
    <row r="177" ht="12.75"/>
    <row r="179" ht="12.75"/>
    <row r="182" ht="12.75"/>
    <row r="183" ht="12.75"/>
    <row r="184" ht="12.75"/>
    <row r="185" ht="12.75"/>
    <row r="186" ht="12.75"/>
  </sheetData>
  <sheetProtection algorithmName="SHA-512" hashValue="TNq9g6YUmOlg/+IIDVWf5T/uX1ozRIVI8INxefi0QR5XDbPqYJL0S3wFvbvy/ILFN1v9jVgD1lIPMMI1F3XghA==" saltValue="qoSceWEcyjnToNQfXwxy7w==" spinCount="100000" sheet="1" objects="1" scenarios="1"/>
  <mergeCells count="65">
    <mergeCell ref="B12:B13"/>
    <mergeCell ref="C12:C13"/>
    <mergeCell ref="D12:D13"/>
    <mergeCell ref="E12:E13"/>
    <mergeCell ref="A1:I1"/>
    <mergeCell ref="C8:D8"/>
    <mergeCell ref="F8:J8"/>
    <mergeCell ref="K8:N8"/>
    <mergeCell ref="E9:E10"/>
    <mergeCell ref="H29:I29"/>
    <mergeCell ref="N29:O29"/>
    <mergeCell ref="B14:B15"/>
    <mergeCell ref="C14:C15"/>
    <mergeCell ref="D14:D15"/>
    <mergeCell ref="E14:E15"/>
    <mergeCell ref="B16:B17"/>
    <mergeCell ref="C16:C17"/>
    <mergeCell ref="D16:D17"/>
    <mergeCell ref="E16:E17"/>
    <mergeCell ref="B22:B23"/>
    <mergeCell ref="E22:E23"/>
    <mergeCell ref="C27:G28"/>
    <mergeCell ref="H27:L28"/>
    <mergeCell ref="N27:O28"/>
    <mergeCell ref="H33:I33"/>
    <mergeCell ref="N33:O33"/>
    <mergeCell ref="H34:I34"/>
    <mergeCell ref="N34:O34"/>
    <mergeCell ref="H30:I30"/>
    <mergeCell ref="N30:O30"/>
    <mergeCell ref="H31:I31"/>
    <mergeCell ref="N31:O31"/>
    <mergeCell ref="H32:I32"/>
    <mergeCell ref="N32:O32"/>
    <mergeCell ref="H35:I35"/>
    <mergeCell ref="N35:O35"/>
    <mergeCell ref="H36:I36"/>
    <mergeCell ref="N36:O36"/>
    <mergeCell ref="H37:I37"/>
    <mergeCell ref="N37:O37"/>
    <mergeCell ref="C38:C39"/>
    <mergeCell ref="H38:I39"/>
    <mergeCell ref="N38:O38"/>
    <mergeCell ref="N39:O39"/>
    <mergeCell ref="H40:I40"/>
    <mergeCell ref="N40:O40"/>
    <mergeCell ref="B93:O93"/>
    <mergeCell ref="B42:O42"/>
    <mergeCell ref="A43:A44"/>
    <mergeCell ref="B43:O44"/>
    <mergeCell ref="A47:A48"/>
    <mergeCell ref="B47:M48"/>
    <mergeCell ref="B53:O61"/>
    <mergeCell ref="B65:O77"/>
    <mergeCell ref="B79:O79"/>
    <mergeCell ref="B80:O81"/>
    <mergeCell ref="B83:O83"/>
    <mergeCell ref="B84:O91"/>
    <mergeCell ref="B114:O117"/>
    <mergeCell ref="B94:O99"/>
    <mergeCell ref="B101:O101"/>
    <mergeCell ref="B102:O106"/>
    <mergeCell ref="B108:O108"/>
    <mergeCell ref="B109:O111"/>
    <mergeCell ref="B113:O11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0D787-C1A7-4585-A783-A3CCC50F1454}">
  <sheetPr>
    <tabColor rgb="FF2DAB8E"/>
    <pageSetUpPr fitToPage="1"/>
  </sheetPr>
  <dimension ref="A1:N72"/>
  <sheetViews>
    <sheetView workbookViewId="0">
      <selection activeCell="A2" sqref="A2"/>
    </sheetView>
  </sheetViews>
  <sheetFormatPr defaultColWidth="8.875" defaultRowHeight="12.75"/>
  <cols>
    <col min="1" max="1" width="5" style="2" customWidth="1"/>
    <col min="2" max="2" width="57" style="2" customWidth="1"/>
    <col min="3" max="7" width="11.125" style="2" customWidth="1"/>
    <col min="8" max="8" width="11.375" style="2" customWidth="1"/>
    <col min="9" max="9" width="12.125" style="2" customWidth="1"/>
    <col min="10" max="16384" width="8.875" style="2"/>
  </cols>
  <sheetData>
    <row r="1" spans="1:14" ht="93.95" customHeight="1">
      <c r="A1" s="758" t="s">
        <v>0</v>
      </c>
      <c r="B1" s="758"/>
      <c r="C1" s="758"/>
      <c r="D1" s="758"/>
      <c r="E1" s="758"/>
      <c r="F1" s="758"/>
      <c r="G1" s="758"/>
      <c r="H1" s="758"/>
    </row>
    <row r="2" spans="1:14" ht="30" customHeight="1">
      <c r="A2" s="18"/>
      <c r="B2" s="18"/>
      <c r="C2" s="18"/>
      <c r="D2" s="18"/>
      <c r="E2" s="18"/>
      <c r="F2" s="18"/>
      <c r="G2" s="18"/>
      <c r="H2" s="18"/>
      <c r="I2" s="18"/>
    </row>
    <row r="3" spans="1:14" ht="30" customHeight="1">
      <c r="A3" s="18"/>
      <c r="B3" s="17" t="s">
        <v>28</v>
      </c>
      <c r="C3" s="18"/>
      <c r="D3" s="18"/>
      <c r="E3" s="18"/>
      <c r="F3" s="18"/>
      <c r="G3" s="18"/>
      <c r="H3" s="18"/>
      <c r="I3" s="18"/>
    </row>
    <row r="4" spans="1:14" ht="30" customHeight="1">
      <c r="A4" s="18"/>
      <c r="B4" s="18"/>
      <c r="C4" s="18"/>
      <c r="D4" s="18"/>
      <c r="E4" s="18"/>
      <c r="F4" s="18"/>
      <c r="G4" s="18"/>
      <c r="H4" s="18"/>
      <c r="I4" s="18"/>
    </row>
    <row r="5" spans="1:14" ht="30" customHeight="1">
      <c r="A5" s="185"/>
      <c r="B5" s="19" t="s">
        <v>204</v>
      </c>
      <c r="C5" s="18"/>
      <c r="D5" s="18"/>
      <c r="E5" s="18"/>
      <c r="F5" s="18"/>
      <c r="G5" s="18"/>
      <c r="H5" s="18"/>
      <c r="I5" s="18"/>
    </row>
    <row r="6" spans="1:14" ht="15.95" customHeight="1">
      <c r="A6" s="185"/>
      <c r="B6" s="20"/>
      <c r="C6" s="18"/>
      <c r="D6" s="18"/>
      <c r="E6" s="18"/>
      <c r="F6" s="18"/>
      <c r="G6" s="18"/>
      <c r="H6" s="18"/>
      <c r="I6" s="18"/>
    </row>
    <row r="7" spans="1:14" ht="15.95" customHeight="1">
      <c r="A7" s="18"/>
      <c r="B7" s="18"/>
      <c r="C7" s="18"/>
      <c r="D7" s="18"/>
      <c r="E7" s="18"/>
      <c r="F7" s="18"/>
      <c r="G7" s="18"/>
      <c r="H7" s="18"/>
      <c r="I7" s="18"/>
    </row>
    <row r="8" spans="1:14" ht="15.95" customHeight="1">
      <c r="A8" s="186"/>
      <c r="B8" s="187" t="s">
        <v>205</v>
      </c>
      <c r="C8" s="18"/>
      <c r="D8" s="18"/>
      <c r="E8" s="18"/>
      <c r="F8" s="18"/>
      <c r="G8" s="18"/>
      <c r="H8" s="18"/>
      <c r="I8" s="18"/>
    </row>
    <row r="9" spans="1:14" ht="45" customHeight="1" thickBot="1">
      <c r="A9" s="18"/>
      <c r="B9" s="188" t="s">
        <v>206</v>
      </c>
      <c r="C9" s="797" t="s">
        <v>207</v>
      </c>
      <c r="D9" s="797"/>
      <c r="E9" s="797"/>
      <c r="F9" s="797" t="s">
        <v>208</v>
      </c>
      <c r="G9" s="797"/>
      <c r="H9" s="797"/>
      <c r="I9" s="797" t="s">
        <v>209</v>
      </c>
      <c r="J9" s="797"/>
      <c r="K9" s="797"/>
      <c r="L9" s="797" t="s">
        <v>210</v>
      </c>
      <c r="M9" s="797"/>
      <c r="N9" s="797"/>
    </row>
    <row r="10" spans="1:14" ht="15.75">
      <c r="A10" s="18"/>
      <c r="B10" s="18"/>
      <c r="C10" s="189" t="s">
        <v>211</v>
      </c>
      <c r="D10" s="189" t="s">
        <v>212</v>
      </c>
      <c r="E10" s="189" t="s">
        <v>213</v>
      </c>
      <c r="F10" s="189" t="s">
        <v>211</v>
      </c>
      <c r="G10" s="189" t="s">
        <v>212</v>
      </c>
      <c r="H10" s="189" t="s">
        <v>213</v>
      </c>
      <c r="I10" s="189" t="s">
        <v>211</v>
      </c>
      <c r="J10" s="189" t="s">
        <v>212</v>
      </c>
      <c r="K10" s="189" t="s">
        <v>213</v>
      </c>
      <c r="L10" s="189" t="s">
        <v>211</v>
      </c>
      <c r="M10" s="189" t="s">
        <v>212</v>
      </c>
      <c r="N10" s="189" t="s">
        <v>213</v>
      </c>
    </row>
    <row r="11" spans="1:14" ht="15">
      <c r="A11" s="18"/>
      <c r="B11" s="190"/>
      <c r="C11" s="191"/>
      <c r="D11" s="191"/>
      <c r="E11" s="191"/>
      <c r="F11" s="192"/>
      <c r="G11" s="191"/>
      <c r="H11" s="193"/>
      <c r="I11" s="191"/>
      <c r="J11" s="191"/>
      <c r="K11" s="193"/>
      <c r="L11" s="191"/>
      <c r="M11" s="191"/>
      <c r="N11" s="191"/>
    </row>
    <row r="12" spans="1:14" ht="15.95" customHeight="1" thickBot="1">
      <c r="A12" s="18"/>
      <c r="B12" s="194" t="s">
        <v>214</v>
      </c>
      <c r="C12" s="195"/>
      <c r="D12" s="195"/>
      <c r="E12" s="195"/>
      <c r="F12" s="196"/>
      <c r="G12" s="195"/>
      <c r="H12" s="197"/>
      <c r="I12" s="195"/>
      <c r="J12" s="195"/>
      <c r="K12" s="197"/>
      <c r="L12" s="195"/>
      <c r="M12" s="195"/>
      <c r="N12" s="195"/>
    </row>
    <row r="13" spans="1:14" ht="15.95" customHeight="1">
      <c r="A13" s="18"/>
      <c r="B13" s="198" t="s">
        <v>215</v>
      </c>
      <c r="C13" s="199"/>
      <c r="D13" s="199"/>
      <c r="E13" s="200"/>
      <c r="F13" s="199"/>
      <c r="G13" s="199"/>
      <c r="H13" s="200"/>
      <c r="I13" s="199"/>
      <c r="J13" s="199"/>
      <c r="K13" s="201"/>
      <c r="L13" s="202"/>
      <c r="M13" s="202"/>
      <c r="N13" s="202"/>
    </row>
    <row r="14" spans="1:14" ht="15.95" customHeight="1">
      <c r="A14" s="18"/>
      <c r="B14" s="203" t="s">
        <v>216</v>
      </c>
      <c r="C14" s="204"/>
      <c r="D14" s="204">
        <v>1</v>
      </c>
      <c r="E14" s="205">
        <v>3</v>
      </c>
      <c r="F14" s="206"/>
      <c r="G14" s="204"/>
      <c r="H14" s="205"/>
      <c r="I14" s="204"/>
      <c r="J14" s="204"/>
      <c r="K14" s="207"/>
      <c r="L14" s="208"/>
      <c r="M14" s="208"/>
      <c r="N14" s="208"/>
    </row>
    <row r="15" spans="1:14" ht="15.95" customHeight="1">
      <c r="A15" s="18"/>
      <c r="B15" s="203" t="s">
        <v>217</v>
      </c>
      <c r="C15" s="204"/>
      <c r="D15" s="204"/>
      <c r="E15" s="205"/>
      <c r="F15" s="204"/>
      <c r="G15" s="204"/>
      <c r="H15" s="205"/>
      <c r="I15" s="204"/>
      <c r="J15" s="204"/>
      <c r="K15" s="207"/>
      <c r="L15" s="208"/>
      <c r="M15" s="208"/>
      <c r="N15" s="208"/>
    </row>
    <row r="16" spans="1:14" ht="15.95" customHeight="1">
      <c r="A16" s="18"/>
      <c r="B16" s="203" t="s">
        <v>218</v>
      </c>
      <c r="C16" s="204"/>
      <c r="D16" s="204">
        <v>9</v>
      </c>
      <c r="E16" s="205"/>
      <c r="F16" s="204"/>
      <c r="G16" s="204">
        <v>1</v>
      </c>
      <c r="H16" s="205"/>
      <c r="I16" s="204"/>
      <c r="J16" s="204"/>
      <c r="K16" s="207"/>
      <c r="L16" s="208"/>
      <c r="M16" s="208"/>
      <c r="N16" s="208"/>
    </row>
    <row r="17" spans="1:14" ht="15.95" customHeight="1">
      <c r="A17" s="18"/>
      <c r="B17" s="203" t="s">
        <v>219</v>
      </c>
      <c r="C17" s="204"/>
      <c r="D17" s="204">
        <v>2</v>
      </c>
      <c r="E17" s="205"/>
      <c r="F17" s="204"/>
      <c r="G17" s="204"/>
      <c r="H17" s="205"/>
      <c r="I17" s="204"/>
      <c r="J17" s="204"/>
      <c r="K17" s="207"/>
      <c r="L17" s="208"/>
      <c r="M17" s="208"/>
      <c r="N17" s="208"/>
    </row>
    <row r="18" spans="1:14" ht="15.95" customHeight="1">
      <c r="A18" s="18"/>
      <c r="B18" s="190"/>
      <c r="C18" s="209"/>
      <c r="D18" s="209"/>
      <c r="E18" s="210"/>
      <c r="F18" s="209"/>
      <c r="G18" s="209"/>
      <c r="H18" s="210"/>
      <c r="I18" s="209"/>
      <c r="J18" s="209"/>
      <c r="K18" s="211"/>
      <c r="L18" s="212"/>
      <c r="M18" s="212"/>
      <c r="N18" s="212"/>
    </row>
    <row r="19" spans="1:14" ht="15.95" customHeight="1" thickBot="1">
      <c r="A19" s="18"/>
      <c r="B19" s="194" t="s">
        <v>220</v>
      </c>
      <c r="C19" s="195"/>
      <c r="D19" s="195"/>
      <c r="E19" s="197"/>
      <c r="F19" s="195"/>
      <c r="G19" s="195"/>
      <c r="H19" s="197"/>
      <c r="I19" s="195"/>
      <c r="J19" s="195"/>
      <c r="K19" s="213"/>
      <c r="L19" s="214"/>
      <c r="M19" s="214"/>
      <c r="N19" s="214"/>
    </row>
    <row r="20" spans="1:14" ht="15.95" customHeight="1">
      <c r="A20" s="18"/>
      <c r="B20" s="198" t="s">
        <v>221</v>
      </c>
      <c r="C20" s="199"/>
      <c r="D20" s="199">
        <v>3</v>
      </c>
      <c r="E20" s="200">
        <v>3</v>
      </c>
      <c r="F20" s="199"/>
      <c r="G20" s="199">
        <v>1</v>
      </c>
      <c r="H20" s="200"/>
      <c r="I20" s="199"/>
      <c r="J20" s="199"/>
      <c r="K20" s="201"/>
      <c r="L20" s="202"/>
      <c r="M20" s="202"/>
      <c r="N20" s="202"/>
    </row>
    <row r="21" spans="1:14" ht="15.95" customHeight="1">
      <c r="A21" s="18"/>
      <c r="B21" s="203" t="s">
        <v>222</v>
      </c>
      <c r="C21" s="204"/>
      <c r="D21" s="204">
        <v>1</v>
      </c>
      <c r="E21" s="205"/>
      <c r="F21" s="204"/>
      <c r="G21" s="204"/>
      <c r="H21" s="205"/>
      <c r="I21" s="204"/>
      <c r="J21" s="204"/>
      <c r="K21" s="207"/>
      <c r="L21" s="208"/>
      <c r="M21" s="208"/>
      <c r="N21" s="208"/>
    </row>
    <row r="22" spans="1:14" ht="15.95" customHeight="1">
      <c r="A22" s="18"/>
      <c r="B22" s="203" t="s">
        <v>223</v>
      </c>
      <c r="C22" s="204"/>
      <c r="D22" s="204">
        <v>1</v>
      </c>
      <c r="E22" s="205"/>
      <c r="F22" s="204"/>
      <c r="G22" s="204"/>
      <c r="H22" s="205"/>
      <c r="I22" s="204"/>
      <c r="J22" s="204"/>
      <c r="K22" s="207"/>
      <c r="L22" s="208"/>
      <c r="M22" s="208"/>
      <c r="N22" s="208"/>
    </row>
    <row r="23" spans="1:14" ht="15.95" customHeight="1">
      <c r="A23" s="18"/>
      <c r="B23" s="203" t="s">
        <v>224</v>
      </c>
      <c r="C23" s="204"/>
      <c r="D23" s="204">
        <v>7</v>
      </c>
      <c r="E23" s="205"/>
      <c r="F23" s="204"/>
      <c r="G23" s="204"/>
      <c r="H23" s="205"/>
      <c r="I23" s="204"/>
      <c r="J23" s="204"/>
      <c r="K23" s="207"/>
      <c r="L23" s="208"/>
      <c r="M23" s="208"/>
      <c r="N23" s="208"/>
    </row>
    <row r="24" spans="1:14" ht="15.95" customHeight="1">
      <c r="A24" s="18"/>
      <c r="B24" s="190"/>
      <c r="C24" s="209"/>
      <c r="D24" s="209"/>
      <c r="E24" s="210"/>
      <c r="F24" s="209"/>
      <c r="G24" s="209"/>
      <c r="H24" s="210"/>
      <c r="I24" s="209"/>
      <c r="J24" s="209"/>
      <c r="K24" s="211"/>
      <c r="L24" s="212"/>
      <c r="M24" s="212"/>
      <c r="N24" s="212"/>
    </row>
    <row r="25" spans="1:14" ht="15.95" customHeight="1">
      <c r="A25" s="18"/>
      <c r="B25" s="215" t="s">
        <v>225</v>
      </c>
      <c r="C25" s="216"/>
      <c r="D25" s="216"/>
      <c r="E25" s="217"/>
      <c r="F25" s="216"/>
      <c r="G25" s="216"/>
      <c r="H25" s="217"/>
      <c r="I25" s="216"/>
      <c r="J25" s="216"/>
      <c r="K25" s="218"/>
      <c r="L25" s="219"/>
      <c r="M25" s="219"/>
      <c r="N25" s="219"/>
    </row>
    <row r="26" spans="1:14" ht="15.95" customHeight="1">
      <c r="A26" s="18"/>
      <c r="B26" s="220" t="s">
        <v>226</v>
      </c>
      <c r="C26" s="221"/>
      <c r="D26" s="221">
        <v>11</v>
      </c>
      <c r="E26" s="222">
        <v>3</v>
      </c>
      <c r="F26" s="221"/>
      <c r="G26" s="221">
        <v>1</v>
      </c>
      <c r="H26" s="222"/>
      <c r="I26" s="221"/>
      <c r="J26" s="221"/>
      <c r="K26" s="223"/>
      <c r="L26" s="224"/>
      <c r="M26" s="224"/>
      <c r="N26" s="224"/>
    </row>
    <row r="27" spans="1:14" ht="15.95" customHeight="1">
      <c r="A27" s="18"/>
      <c r="B27" s="203" t="s">
        <v>227</v>
      </c>
      <c r="C27" s="204"/>
      <c r="D27" s="204">
        <v>1</v>
      </c>
      <c r="E27" s="205"/>
      <c r="F27" s="204"/>
      <c r="G27" s="204"/>
      <c r="H27" s="205"/>
      <c r="I27" s="204"/>
      <c r="J27" s="204"/>
      <c r="K27" s="207"/>
      <c r="L27" s="208"/>
      <c r="M27" s="208"/>
      <c r="N27" s="208"/>
    </row>
    <row r="28" spans="1:14" ht="15.95" customHeight="1">
      <c r="A28" s="18"/>
      <c r="B28" s="190"/>
      <c r="C28" s="209"/>
      <c r="D28" s="209"/>
      <c r="E28" s="210"/>
      <c r="F28" s="209"/>
      <c r="G28" s="209"/>
      <c r="H28" s="210"/>
      <c r="I28" s="209"/>
      <c r="J28" s="209"/>
      <c r="K28" s="211"/>
      <c r="L28" s="212"/>
      <c r="M28" s="212"/>
      <c r="N28" s="212"/>
    </row>
    <row r="29" spans="1:14" ht="15.95" customHeight="1" thickBot="1">
      <c r="A29" s="18"/>
      <c r="B29" s="194" t="s">
        <v>228</v>
      </c>
      <c r="C29" s="195"/>
      <c r="D29" s="195"/>
      <c r="E29" s="197"/>
      <c r="F29" s="195"/>
      <c r="G29" s="195"/>
      <c r="H29" s="197"/>
      <c r="I29" s="195"/>
      <c r="J29" s="195"/>
      <c r="K29" s="213"/>
      <c r="L29" s="214"/>
      <c r="M29" s="214"/>
      <c r="N29" s="214"/>
    </row>
    <row r="30" spans="1:14" ht="15.95" customHeight="1">
      <c r="A30" s="18"/>
      <c r="B30" s="198" t="s">
        <v>229</v>
      </c>
      <c r="C30" s="199"/>
      <c r="D30" s="199">
        <v>12</v>
      </c>
      <c r="E30" s="200">
        <v>3</v>
      </c>
      <c r="F30" s="199"/>
      <c r="G30" s="199">
        <v>1</v>
      </c>
      <c r="H30" s="200"/>
      <c r="I30" s="199"/>
      <c r="J30" s="199"/>
      <c r="K30" s="201"/>
      <c r="L30" s="202"/>
      <c r="M30" s="202"/>
      <c r="N30" s="202"/>
    </row>
    <row r="31" spans="1:14" ht="15.95" customHeight="1">
      <c r="A31" s="18"/>
      <c r="B31" s="203" t="s">
        <v>230</v>
      </c>
      <c r="C31" s="204"/>
      <c r="D31" s="204"/>
      <c r="E31" s="205"/>
      <c r="F31" s="204"/>
      <c r="G31" s="204"/>
      <c r="H31" s="205"/>
      <c r="I31" s="204"/>
      <c r="J31" s="204"/>
      <c r="K31" s="207"/>
      <c r="L31" s="208"/>
      <c r="M31" s="208"/>
      <c r="N31" s="208"/>
    </row>
    <row r="32" spans="1:14" ht="70.5" customHeight="1">
      <c r="A32" s="18"/>
      <c r="B32" s="792" t="s">
        <v>231</v>
      </c>
      <c r="C32" s="792"/>
      <c r="D32" s="792"/>
      <c r="E32" s="792"/>
      <c r="F32" s="792"/>
      <c r="G32" s="792"/>
      <c r="H32" s="792"/>
      <c r="I32" s="792"/>
    </row>
    <row r="33" spans="1:9" ht="15">
      <c r="A33" s="18"/>
      <c r="B33" s="225"/>
      <c r="C33" s="225"/>
      <c r="D33" s="225"/>
      <c r="E33" s="225"/>
      <c r="F33" s="225"/>
      <c r="G33" s="225"/>
      <c r="H33" s="225"/>
      <c r="I33" s="225"/>
    </row>
    <row r="34" spans="1:9" ht="15.95" customHeight="1">
      <c r="A34" s="18"/>
      <c r="B34" s="225"/>
      <c r="C34" s="225"/>
      <c r="D34" s="225"/>
      <c r="E34" s="225"/>
      <c r="F34" s="225"/>
      <c r="G34" s="225"/>
      <c r="H34" s="225"/>
      <c r="I34" s="225"/>
    </row>
    <row r="35" spans="1:9" ht="29.25" thickBot="1">
      <c r="A35" s="18"/>
      <c r="B35" s="226" t="s">
        <v>232</v>
      </c>
      <c r="C35" s="795" t="s">
        <v>233</v>
      </c>
      <c r="D35" s="795"/>
      <c r="E35" s="227" t="s">
        <v>234</v>
      </c>
      <c r="F35" s="18"/>
      <c r="G35" s="18"/>
    </row>
    <row r="36" spans="1:9" ht="15.95" customHeight="1">
      <c r="A36" s="18"/>
      <c r="B36" s="228" t="s">
        <v>235</v>
      </c>
      <c r="C36" s="796" t="s">
        <v>236</v>
      </c>
      <c r="D36" s="796"/>
      <c r="E36" s="229" t="s">
        <v>237</v>
      </c>
      <c r="F36" s="18"/>
      <c r="G36" s="18"/>
    </row>
    <row r="37" spans="1:9" ht="15.95" customHeight="1">
      <c r="A37" s="18"/>
      <c r="B37" s="43" t="s">
        <v>238</v>
      </c>
      <c r="C37" s="793" t="s">
        <v>216</v>
      </c>
      <c r="D37" s="793"/>
      <c r="E37" s="230" t="s">
        <v>30</v>
      </c>
      <c r="F37" s="18"/>
      <c r="G37" s="18"/>
    </row>
    <row r="38" spans="1:9" ht="15.95" customHeight="1">
      <c r="A38" s="18"/>
      <c r="B38" s="43" t="s">
        <v>239</v>
      </c>
      <c r="C38" s="793" t="s">
        <v>236</v>
      </c>
      <c r="D38" s="793"/>
      <c r="E38" s="230" t="s">
        <v>30</v>
      </c>
      <c r="F38" s="18"/>
      <c r="G38" s="18"/>
    </row>
    <row r="39" spans="1:9" ht="15.95" customHeight="1">
      <c r="A39" s="18"/>
      <c r="B39" s="43" t="s">
        <v>240</v>
      </c>
      <c r="C39" s="793" t="s">
        <v>236</v>
      </c>
      <c r="D39" s="793"/>
      <c r="E39" s="230" t="s">
        <v>30</v>
      </c>
      <c r="F39" s="18"/>
      <c r="G39" s="18"/>
    </row>
    <row r="40" spans="1:9" ht="15.95" customHeight="1">
      <c r="A40" s="18"/>
      <c r="B40" s="43" t="s">
        <v>241</v>
      </c>
      <c r="C40" s="793" t="s">
        <v>219</v>
      </c>
      <c r="D40" s="793"/>
      <c r="E40" s="230" t="s">
        <v>242</v>
      </c>
      <c r="F40" s="18"/>
      <c r="G40" s="18"/>
    </row>
    <row r="41" spans="1:9" ht="15.95" customHeight="1">
      <c r="A41" s="18"/>
      <c r="B41" s="43" t="s">
        <v>243</v>
      </c>
      <c r="C41" s="793" t="s">
        <v>219</v>
      </c>
      <c r="D41" s="793"/>
      <c r="E41" s="230" t="s">
        <v>244</v>
      </c>
      <c r="F41" s="18"/>
      <c r="G41" s="18"/>
    </row>
    <row r="42" spans="1:9" ht="15.95" customHeight="1">
      <c r="A42" s="18"/>
      <c r="B42" s="43" t="s">
        <v>245</v>
      </c>
      <c r="C42" s="793" t="s">
        <v>236</v>
      </c>
      <c r="D42" s="793"/>
      <c r="E42" s="230" t="s">
        <v>244</v>
      </c>
      <c r="F42" s="18"/>
      <c r="G42" s="18"/>
    </row>
    <row r="43" spans="1:9" ht="15.95" customHeight="1">
      <c r="A43" s="18"/>
      <c r="B43" s="43" t="s">
        <v>246</v>
      </c>
      <c r="C43" s="793" t="s">
        <v>236</v>
      </c>
      <c r="D43" s="793"/>
      <c r="E43" s="230" t="s">
        <v>244</v>
      </c>
      <c r="F43" s="18"/>
      <c r="G43" s="18"/>
    </row>
    <row r="44" spans="1:9" ht="14.1" customHeight="1">
      <c r="A44" s="18"/>
      <c r="B44" s="43" t="s">
        <v>247</v>
      </c>
      <c r="C44" s="793" t="s">
        <v>236</v>
      </c>
      <c r="D44" s="793"/>
      <c r="E44" s="230" t="s">
        <v>244</v>
      </c>
      <c r="F44" s="231"/>
      <c r="G44" s="231"/>
      <c r="H44" s="231"/>
      <c r="I44" s="18"/>
    </row>
    <row r="45" spans="1:9" ht="14.1" customHeight="1">
      <c r="A45" s="18"/>
      <c r="B45" s="43" t="s">
        <v>248</v>
      </c>
      <c r="C45" s="793" t="s">
        <v>236</v>
      </c>
      <c r="D45" s="793"/>
      <c r="E45" s="230" t="s">
        <v>244</v>
      </c>
      <c r="F45" s="231"/>
      <c r="G45" s="231"/>
      <c r="H45" s="231"/>
      <c r="I45" s="18"/>
    </row>
    <row r="46" spans="1:9" ht="14.1" customHeight="1">
      <c r="A46" s="18"/>
      <c r="B46" s="43" t="s">
        <v>249</v>
      </c>
      <c r="C46" s="793" t="s">
        <v>236</v>
      </c>
      <c r="D46" s="793"/>
      <c r="E46" s="230" t="s">
        <v>244</v>
      </c>
      <c r="F46" s="231"/>
      <c r="G46" s="231"/>
      <c r="H46" s="231"/>
      <c r="I46" s="18"/>
    </row>
    <row r="47" spans="1:9" ht="14.1" customHeight="1">
      <c r="A47" s="18"/>
      <c r="B47" s="43" t="s">
        <v>250</v>
      </c>
      <c r="C47" s="793" t="s">
        <v>236</v>
      </c>
      <c r="D47" s="793"/>
      <c r="E47" s="230" t="s">
        <v>244</v>
      </c>
      <c r="F47" s="231"/>
      <c r="G47" s="231"/>
      <c r="H47" s="231"/>
      <c r="I47" s="18"/>
    </row>
    <row r="48" spans="1:9" ht="14.1" customHeight="1">
      <c r="A48" s="18"/>
      <c r="B48" s="43" t="s">
        <v>251</v>
      </c>
      <c r="C48" s="793" t="s">
        <v>216</v>
      </c>
      <c r="D48" s="793"/>
      <c r="E48" s="230" t="s">
        <v>30</v>
      </c>
      <c r="F48" s="231"/>
      <c r="G48" s="231"/>
      <c r="H48" s="231"/>
      <c r="I48" s="18"/>
    </row>
    <row r="49" spans="1:9" ht="14.1" customHeight="1">
      <c r="A49" s="18"/>
      <c r="B49" s="43" t="s">
        <v>252</v>
      </c>
      <c r="C49" s="793" t="s">
        <v>216</v>
      </c>
      <c r="D49" s="793"/>
      <c r="E49" s="230" t="s">
        <v>30</v>
      </c>
      <c r="F49" s="231"/>
      <c r="G49" s="231"/>
      <c r="H49" s="231"/>
      <c r="I49" s="18"/>
    </row>
    <row r="50" spans="1:9" ht="14.1" customHeight="1">
      <c r="A50" s="18"/>
      <c r="B50" s="43" t="s">
        <v>253</v>
      </c>
      <c r="C50" s="793" t="s">
        <v>216</v>
      </c>
      <c r="D50" s="793"/>
      <c r="E50" s="230" t="s">
        <v>30</v>
      </c>
      <c r="F50" s="231"/>
      <c r="G50" s="231"/>
      <c r="H50" s="231"/>
      <c r="I50" s="18"/>
    </row>
    <row r="51" spans="1:9" ht="14.1" customHeight="1">
      <c r="A51" s="18"/>
      <c r="B51" s="43" t="s">
        <v>254</v>
      </c>
      <c r="C51" s="793" t="s">
        <v>236</v>
      </c>
      <c r="D51" s="793"/>
      <c r="E51" s="230" t="s">
        <v>30</v>
      </c>
      <c r="F51" s="231"/>
      <c r="G51" s="231"/>
      <c r="H51" s="231"/>
      <c r="I51" s="18"/>
    </row>
    <row r="52" spans="1:9" ht="14.1" customHeight="1">
      <c r="A52" s="18"/>
      <c r="B52" s="129" t="s">
        <v>255</v>
      </c>
      <c r="C52" s="232"/>
      <c r="D52" s="232"/>
      <c r="E52" s="232"/>
      <c r="F52" s="231"/>
      <c r="G52" s="231"/>
      <c r="H52" s="231"/>
      <c r="I52" s="18"/>
    </row>
    <row r="53" spans="1:9" ht="15">
      <c r="A53" s="18"/>
      <c r="B53" s="18"/>
      <c r="C53" s="18"/>
      <c r="D53" s="18"/>
      <c r="E53" s="18"/>
      <c r="F53" s="18"/>
      <c r="G53" s="18"/>
      <c r="H53" s="18"/>
      <c r="I53" s="18"/>
    </row>
    <row r="54" spans="1:9" ht="15">
      <c r="A54" s="18"/>
      <c r="B54" s="18"/>
      <c r="C54" s="18"/>
      <c r="D54" s="18"/>
      <c r="E54" s="18"/>
      <c r="F54" s="18"/>
      <c r="G54" s="18"/>
      <c r="H54" s="18"/>
      <c r="I54" s="18"/>
    </row>
    <row r="55" spans="1:9" ht="15">
      <c r="A55" s="18"/>
      <c r="B55" s="233" t="s">
        <v>256</v>
      </c>
      <c r="C55" s="22"/>
      <c r="D55" s="18"/>
      <c r="E55" s="18"/>
      <c r="F55" s="18"/>
      <c r="G55" s="18"/>
      <c r="H55" s="234"/>
    </row>
    <row r="56" spans="1:9" ht="15">
      <c r="A56" s="18"/>
      <c r="B56" s="22"/>
      <c r="C56" s="22"/>
      <c r="D56" s="18"/>
      <c r="E56" s="18"/>
      <c r="F56" s="18"/>
      <c r="G56" s="18"/>
      <c r="H56" s="235"/>
    </row>
    <row r="57" spans="1:9" ht="16.5" thickBot="1">
      <c r="A57" s="18"/>
      <c r="B57" s="95" t="s">
        <v>257</v>
      </c>
      <c r="C57" s="236">
        <v>2024</v>
      </c>
      <c r="D57" s="236">
        <v>2023</v>
      </c>
      <c r="E57" s="236">
        <v>2022</v>
      </c>
      <c r="F57" s="237">
        <v>2021</v>
      </c>
      <c r="G57" s="236">
        <v>2020</v>
      </c>
      <c r="H57" s="235"/>
    </row>
    <row r="58" spans="1:9" ht="15">
      <c r="A58" s="18"/>
      <c r="B58" s="238" t="s">
        <v>258</v>
      </c>
      <c r="C58" s="239">
        <v>99</v>
      </c>
      <c r="D58" s="240">
        <v>97</v>
      </c>
      <c r="E58" s="240">
        <v>90</v>
      </c>
      <c r="F58" s="240">
        <v>88</v>
      </c>
      <c r="G58" s="240">
        <v>87</v>
      </c>
      <c r="H58" s="235"/>
    </row>
    <row r="59" spans="1:9" ht="15">
      <c r="A59" s="18"/>
      <c r="B59" s="25" t="s">
        <v>259</v>
      </c>
      <c r="C59" s="241">
        <v>0</v>
      </c>
      <c r="D59" s="26">
        <v>1</v>
      </c>
      <c r="E59" s="26">
        <v>2</v>
      </c>
      <c r="F59" s="26">
        <v>3</v>
      </c>
      <c r="G59" s="27">
        <v>5</v>
      </c>
      <c r="H59" s="235"/>
    </row>
    <row r="60" spans="1:9" ht="15">
      <c r="A60" s="18"/>
      <c r="B60" s="25" t="s">
        <v>260</v>
      </c>
      <c r="C60" s="90">
        <v>1</v>
      </c>
      <c r="D60" s="27">
        <v>1</v>
      </c>
      <c r="E60" s="27">
        <v>8</v>
      </c>
      <c r="F60" s="27">
        <v>9</v>
      </c>
      <c r="G60" s="27">
        <v>7</v>
      </c>
      <c r="H60" s="235"/>
    </row>
    <row r="61" spans="1:9" ht="15">
      <c r="A61" s="18"/>
      <c r="B61" s="749" t="s">
        <v>261</v>
      </c>
      <c r="C61" s="749"/>
      <c r="D61" s="794"/>
      <c r="E61" s="794"/>
      <c r="F61" s="794"/>
      <c r="G61" s="794"/>
    </row>
    <row r="62" spans="1:9" ht="15">
      <c r="A62" s="18"/>
      <c r="B62" s="242"/>
      <c r="C62" s="242"/>
      <c r="D62" s="243"/>
      <c r="E62" s="243"/>
      <c r="F62" s="243"/>
      <c r="G62" s="243"/>
    </row>
    <row r="63" spans="1:9" ht="15">
      <c r="A63" s="18"/>
      <c r="B63" s="22"/>
      <c r="C63" s="22"/>
      <c r="D63" s="18"/>
      <c r="E63" s="18"/>
      <c r="F63" s="18"/>
      <c r="G63" s="18"/>
    </row>
    <row r="64" spans="1:9" ht="31.5" customHeight="1" thickBot="1">
      <c r="A64" s="18"/>
      <c r="B64" s="83" t="s">
        <v>262</v>
      </c>
      <c r="C64" s="67">
        <v>2024</v>
      </c>
      <c r="D64" s="67">
        <v>2023</v>
      </c>
      <c r="E64" s="67">
        <v>2022</v>
      </c>
      <c r="F64" s="67">
        <v>2021</v>
      </c>
      <c r="G64" s="67">
        <v>2020</v>
      </c>
      <c r="H64" s="235"/>
    </row>
    <row r="65" spans="1:12" ht="15">
      <c r="A65" s="18"/>
      <c r="B65" s="238" t="s">
        <v>258</v>
      </c>
      <c r="C65" s="244">
        <v>4152</v>
      </c>
      <c r="D65" s="245">
        <v>2242</v>
      </c>
      <c r="E65" s="245">
        <v>1505</v>
      </c>
      <c r="F65" s="245">
        <v>1425</v>
      </c>
      <c r="G65" s="240">
        <v>1501</v>
      </c>
      <c r="H65" s="235"/>
    </row>
    <row r="66" spans="1:12" ht="38.25" customHeight="1">
      <c r="A66" s="18"/>
      <c r="B66" s="749" t="s">
        <v>263</v>
      </c>
      <c r="C66" s="749"/>
      <c r="D66" s="749"/>
      <c r="E66" s="749"/>
      <c r="F66" s="749"/>
      <c r="G66" s="749"/>
      <c r="H66" s="235"/>
    </row>
    <row r="67" spans="1:12" ht="15">
      <c r="A67" s="18"/>
      <c r="B67" s="246"/>
      <c r="C67" s="246"/>
      <c r="D67" s="243"/>
      <c r="E67" s="243"/>
      <c r="F67" s="243"/>
      <c r="G67" s="243"/>
      <c r="H67" s="235"/>
    </row>
    <row r="68" spans="1:12" ht="37.5" customHeight="1"/>
    <row r="69" spans="1:12" s="559" customFormat="1" ht="39.75" customHeight="1">
      <c r="B69" s="945" t="s">
        <v>264</v>
      </c>
      <c r="C69" s="945"/>
      <c r="D69" s="945"/>
      <c r="E69" s="945"/>
      <c r="F69" s="945"/>
      <c r="G69" s="945"/>
    </row>
    <row r="70" spans="1:12" ht="30.75" customHeight="1">
      <c r="B70" s="944" t="s">
        <v>265</v>
      </c>
      <c r="C70" s="944"/>
      <c r="D70" s="944"/>
      <c r="E70" s="944"/>
      <c r="F70" s="944"/>
      <c r="G70" s="944"/>
      <c r="H70" s="944"/>
      <c r="I70" s="944"/>
      <c r="J70" s="944"/>
      <c r="K70" s="944"/>
      <c r="L70" s="944"/>
    </row>
    <row r="72" spans="1:12">
      <c r="B72" s="247"/>
    </row>
  </sheetData>
  <sheetProtection algorithmName="SHA-512" hashValue="lV1xjcRWykZyvBfTyNeaWFgFfKJByuVOC+wiYGR7u3JYOj5mFhRSCqF8a42b7PThc+vQG0wfvl+m5reQzxYclQ==" saltValue="fJzv62WgbTNMWfHiuZ/eCA==" spinCount="100000" sheet="1" objects="1" scenarios="1"/>
  <mergeCells count="27">
    <mergeCell ref="L9:N9"/>
    <mergeCell ref="C45:D45"/>
    <mergeCell ref="A1:H1"/>
    <mergeCell ref="C9:E9"/>
    <mergeCell ref="F9:H9"/>
    <mergeCell ref="I9:K9"/>
    <mergeCell ref="C40:D40"/>
    <mergeCell ref="C41:D41"/>
    <mergeCell ref="C42:D42"/>
    <mergeCell ref="C43:D43"/>
    <mergeCell ref="C44:D44"/>
    <mergeCell ref="B32:I32"/>
    <mergeCell ref="B66:G66"/>
    <mergeCell ref="B69:G69"/>
    <mergeCell ref="B70:L70"/>
    <mergeCell ref="C47:D47"/>
    <mergeCell ref="C48:D48"/>
    <mergeCell ref="C49:D49"/>
    <mergeCell ref="C50:D50"/>
    <mergeCell ref="C51:D51"/>
    <mergeCell ref="B61:G61"/>
    <mergeCell ref="C46:D46"/>
    <mergeCell ref="C35:D35"/>
    <mergeCell ref="C36:D36"/>
    <mergeCell ref="C37:D37"/>
    <mergeCell ref="C38:D38"/>
    <mergeCell ref="C39:D39"/>
  </mergeCells>
  <hyperlinks>
    <hyperlink ref="B69:F69" r:id="rId1" display="For further information relating to our Group lending Exposures, refer to ANZ's Pillar 3 Disclosures, which will be available here prior to our AGM." xr:uid="{83095498-D161-4A0E-ABA9-25E8D78E7848}"/>
    <hyperlink ref="B70" r:id="rId2" xr:uid="{DA503A2E-EE48-4A01-9E73-D863B225F6BB}"/>
  </hyperlinks>
  <pageMargins left="0.25" right="0.25" top="0.75" bottom="0.75" header="0.3" footer="0.3"/>
  <pageSetup scale="78" fitToHeight="0" orientation="landscape"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81C8A-D07D-4BAC-87AE-848A58ACFD39}">
  <sheetPr>
    <tabColor rgb="FF2DAB8E"/>
    <pageSetUpPr fitToPage="1"/>
  </sheetPr>
  <dimension ref="A1:I36"/>
  <sheetViews>
    <sheetView workbookViewId="0">
      <selection activeCell="A2" sqref="A2"/>
    </sheetView>
  </sheetViews>
  <sheetFormatPr defaultColWidth="8.875" defaultRowHeight="12.75"/>
  <cols>
    <col min="1" max="1" width="5" style="2" customWidth="1"/>
    <col min="2" max="2" width="57" style="2" customWidth="1"/>
    <col min="3" max="7" width="11.125" style="2" customWidth="1"/>
    <col min="8" max="8" width="11.375" style="2" customWidth="1"/>
    <col min="9" max="9" width="12.125" style="2" customWidth="1"/>
    <col min="10" max="16384" width="8.875" style="2"/>
  </cols>
  <sheetData>
    <row r="1" spans="1:9" ht="93.95" customHeight="1">
      <c r="A1" s="790" t="s">
        <v>0</v>
      </c>
      <c r="B1" s="790"/>
      <c r="C1" s="790"/>
      <c r="D1" s="790"/>
      <c r="E1" s="790"/>
      <c r="F1" s="790"/>
      <c r="G1" s="790"/>
      <c r="H1" s="790"/>
    </row>
    <row r="2" spans="1:9" ht="30" customHeight="1">
      <c r="A2" s="18"/>
      <c r="B2" s="18"/>
      <c r="C2" s="18"/>
      <c r="D2" s="18"/>
      <c r="E2" s="18"/>
      <c r="F2" s="18"/>
      <c r="G2" s="18"/>
      <c r="H2" s="18"/>
      <c r="I2" s="18"/>
    </row>
    <row r="3" spans="1:9" ht="30" customHeight="1">
      <c r="A3" s="18"/>
      <c r="B3" s="17" t="s">
        <v>28</v>
      </c>
      <c r="C3" s="18"/>
      <c r="D3" s="18"/>
      <c r="E3" s="18"/>
      <c r="F3" s="18"/>
      <c r="G3" s="18"/>
      <c r="H3" s="18"/>
      <c r="I3" s="18"/>
    </row>
    <row r="4" spans="1:9" ht="30" customHeight="1">
      <c r="A4" s="18"/>
      <c r="B4" s="18"/>
      <c r="C4" s="18"/>
      <c r="D4" s="18"/>
      <c r="E4" s="18"/>
      <c r="F4" s="18"/>
      <c r="G4" s="18"/>
      <c r="H4" s="18"/>
      <c r="I4" s="18"/>
    </row>
    <row r="5" spans="1:9" ht="30" customHeight="1">
      <c r="A5" s="185"/>
      <c r="B5" s="19" t="s">
        <v>9</v>
      </c>
      <c r="C5" s="18"/>
      <c r="D5" s="18"/>
      <c r="E5" s="18"/>
      <c r="F5" s="18"/>
      <c r="G5" s="18"/>
      <c r="H5" s="18"/>
      <c r="I5" s="18"/>
    </row>
    <row r="6" spans="1:9" ht="15.95" customHeight="1">
      <c r="A6" s="185"/>
      <c r="B6" s="20"/>
      <c r="C6" s="18"/>
      <c r="D6" s="18"/>
      <c r="E6" s="18"/>
      <c r="F6" s="18"/>
      <c r="G6" s="18"/>
      <c r="H6" s="18"/>
      <c r="I6" s="18"/>
    </row>
    <row r="7" spans="1:9" ht="15.95" customHeight="1">
      <c r="A7" s="18"/>
      <c r="B7" s="18"/>
      <c r="C7" s="18"/>
      <c r="D7" s="18"/>
      <c r="E7" s="18"/>
      <c r="F7" s="18"/>
      <c r="G7" s="18"/>
      <c r="H7" s="18"/>
    </row>
    <row r="8" spans="1:9" ht="15.95" customHeight="1" thickBot="1">
      <c r="A8" s="18"/>
      <c r="B8" s="95" t="s">
        <v>266</v>
      </c>
      <c r="C8" s="263">
        <v>2024</v>
      </c>
      <c r="D8" s="263">
        <v>2023</v>
      </c>
      <c r="E8" s="263">
        <v>2022</v>
      </c>
      <c r="F8" s="263">
        <v>2021</v>
      </c>
      <c r="G8" s="263">
        <v>2020</v>
      </c>
      <c r="H8" s="18"/>
      <c r="I8" s="18"/>
    </row>
    <row r="9" spans="1:9" ht="15.95" customHeight="1">
      <c r="A9" s="18"/>
      <c r="B9" s="248" t="s">
        <v>267</v>
      </c>
      <c r="C9" s="249">
        <v>5.0999999999999996</v>
      </c>
      <c r="D9" s="250">
        <v>4.9000000000000004</v>
      </c>
      <c r="E9" s="250">
        <v>5</v>
      </c>
      <c r="F9" s="250">
        <v>4.7</v>
      </c>
      <c r="G9" s="250">
        <v>5.0599999999999996</v>
      </c>
      <c r="H9" s="18"/>
      <c r="I9" s="18"/>
    </row>
    <row r="10" spans="1:9" ht="15.95" customHeight="1">
      <c r="A10" s="18"/>
      <c r="B10" s="251" t="s">
        <v>268</v>
      </c>
      <c r="C10" s="99">
        <v>5202</v>
      </c>
      <c r="D10" s="30">
        <v>5544</v>
      </c>
      <c r="E10" s="30">
        <v>5819</v>
      </c>
      <c r="F10" s="30">
        <v>6365</v>
      </c>
      <c r="G10" s="30">
        <v>7254</v>
      </c>
      <c r="H10" s="18"/>
      <c r="I10" s="18"/>
    </row>
    <row r="11" spans="1:9" ht="15.95" customHeight="1">
      <c r="A11" s="18"/>
      <c r="B11" s="203" t="s">
        <v>269</v>
      </c>
      <c r="C11" s="90">
        <v>43</v>
      </c>
      <c r="D11" s="27">
        <v>33</v>
      </c>
      <c r="E11" s="27">
        <v>30</v>
      </c>
      <c r="F11" s="27">
        <v>33</v>
      </c>
      <c r="G11" s="27">
        <v>32</v>
      </c>
      <c r="H11" s="18"/>
      <c r="I11" s="18"/>
    </row>
    <row r="12" spans="1:9" ht="27" customHeight="1">
      <c r="A12" s="18"/>
      <c r="B12" s="792" t="s">
        <v>270</v>
      </c>
      <c r="C12" s="792"/>
      <c r="D12" s="792"/>
      <c r="E12" s="792"/>
      <c r="F12" s="792"/>
      <c r="G12" s="252"/>
      <c r="H12" s="18"/>
    </row>
    <row r="13" spans="1:9" ht="15.95" customHeight="1">
      <c r="A13" s="18"/>
      <c r="B13" s="18"/>
      <c r="C13" s="18"/>
      <c r="D13" s="18"/>
      <c r="E13" s="18"/>
      <c r="F13" s="18"/>
      <c r="G13" s="18"/>
      <c r="H13" s="18"/>
    </row>
    <row r="14" spans="1:9" ht="15.95" customHeight="1">
      <c r="A14" s="18"/>
      <c r="B14" s="18"/>
      <c r="C14" s="18"/>
      <c r="D14" s="18"/>
      <c r="E14" s="18"/>
      <c r="F14" s="18"/>
      <c r="G14" s="18"/>
      <c r="H14" s="18"/>
    </row>
    <row r="15" spans="1:9" ht="15.95" customHeight="1" thickBot="1">
      <c r="A15" s="18"/>
      <c r="B15" s="95" t="s">
        <v>271</v>
      </c>
      <c r="C15" s="263">
        <v>2024</v>
      </c>
      <c r="D15" s="263">
        <v>2023</v>
      </c>
      <c r="E15" s="263">
        <v>2022</v>
      </c>
      <c r="F15" s="263">
        <v>2021</v>
      </c>
      <c r="G15" s="263">
        <v>2020</v>
      </c>
      <c r="H15" s="18"/>
      <c r="I15" s="18"/>
    </row>
    <row r="16" spans="1:9" ht="15.95" customHeight="1">
      <c r="A16" s="18"/>
      <c r="B16" s="248" t="s">
        <v>272</v>
      </c>
      <c r="C16" s="253">
        <v>13.4</v>
      </c>
      <c r="D16" s="250">
        <v>11.7</v>
      </c>
      <c r="E16" s="250">
        <v>12.7</v>
      </c>
      <c r="F16" s="250">
        <v>5.5</v>
      </c>
      <c r="G16" s="254">
        <v>3.2</v>
      </c>
      <c r="H16" s="18"/>
      <c r="I16" s="18"/>
    </row>
    <row r="17" spans="1:9" ht="15.95" customHeight="1">
      <c r="A17" s="18"/>
      <c r="B17" s="251" t="s">
        <v>273</v>
      </c>
      <c r="C17" s="255">
        <v>6.6</v>
      </c>
      <c r="D17" s="256">
        <v>7.1</v>
      </c>
      <c r="E17" s="256">
        <v>7.9</v>
      </c>
      <c r="F17" s="256">
        <v>6</v>
      </c>
      <c r="G17" s="257">
        <v>3.5</v>
      </c>
      <c r="H17" s="18"/>
      <c r="I17" s="18"/>
    </row>
    <row r="18" spans="1:9" ht="15.95" customHeight="1">
      <c r="A18" s="18"/>
      <c r="B18" s="798" t="s">
        <v>274</v>
      </c>
      <c r="C18" s="798"/>
      <c r="D18" s="798"/>
      <c r="E18" s="798"/>
      <c r="F18" s="18"/>
      <c r="G18" s="18"/>
      <c r="H18" s="18"/>
    </row>
    <row r="19" spans="1:9" ht="15.95" customHeight="1">
      <c r="A19" s="18"/>
      <c r="B19" s="258"/>
      <c r="C19" s="258"/>
      <c r="D19" s="258"/>
      <c r="E19" s="258"/>
      <c r="F19" s="18"/>
      <c r="G19" s="18"/>
      <c r="H19" s="18"/>
    </row>
    <row r="20" spans="1:9" ht="15.95" customHeight="1">
      <c r="A20" s="18"/>
      <c r="B20" s="18"/>
      <c r="C20" s="18"/>
      <c r="D20" s="18"/>
      <c r="E20" s="18"/>
      <c r="F20" s="18"/>
      <c r="G20" s="18"/>
      <c r="H20" s="18"/>
    </row>
    <row r="21" spans="1:9" ht="32.25" customHeight="1" thickBot="1">
      <c r="A21" s="18"/>
      <c r="B21" s="95" t="s">
        <v>275</v>
      </c>
      <c r="C21" s="263">
        <v>2024</v>
      </c>
      <c r="D21" s="263">
        <v>2023</v>
      </c>
      <c r="E21" s="263">
        <v>2022</v>
      </c>
      <c r="F21" s="263">
        <v>2021</v>
      </c>
      <c r="G21" s="263">
        <v>2020</v>
      </c>
      <c r="H21" s="18"/>
      <c r="I21" s="18"/>
    </row>
    <row r="22" spans="1:9" ht="15.75">
      <c r="A22" s="18"/>
      <c r="B22" s="248" t="s">
        <v>276</v>
      </c>
      <c r="C22" s="239">
        <v>77</v>
      </c>
      <c r="D22" s="240">
        <v>79</v>
      </c>
      <c r="E22" s="240">
        <v>81</v>
      </c>
      <c r="F22" s="240">
        <v>81</v>
      </c>
      <c r="G22" s="259">
        <v>45</v>
      </c>
      <c r="H22" s="18"/>
      <c r="I22" s="18"/>
    </row>
    <row r="23" spans="1:9" ht="15.75">
      <c r="A23" s="18"/>
      <c r="B23" s="251" t="s">
        <v>277</v>
      </c>
      <c r="C23" s="99">
        <v>83</v>
      </c>
      <c r="D23" s="30">
        <v>85</v>
      </c>
      <c r="E23" s="30">
        <v>86</v>
      </c>
      <c r="F23" s="30">
        <v>83</v>
      </c>
      <c r="G23" s="260">
        <v>73</v>
      </c>
      <c r="H23" s="18"/>
      <c r="I23" s="18"/>
    </row>
    <row r="24" spans="1:9" ht="15">
      <c r="A24" s="18"/>
      <c r="B24" s="251" t="s">
        <v>278</v>
      </c>
      <c r="C24" s="99">
        <v>5311</v>
      </c>
      <c r="D24" s="30">
        <v>5292</v>
      </c>
      <c r="E24" s="30">
        <v>5691</v>
      </c>
      <c r="F24" s="30">
        <v>4729</v>
      </c>
      <c r="G24" s="260">
        <v>3989</v>
      </c>
      <c r="H24" s="18"/>
      <c r="I24" s="18"/>
    </row>
    <row r="25" spans="1:9" ht="15">
      <c r="A25" s="18"/>
      <c r="B25" s="251" t="s">
        <v>279</v>
      </c>
      <c r="C25" s="99">
        <v>100</v>
      </c>
      <c r="D25" s="30">
        <v>100</v>
      </c>
      <c r="E25" s="30">
        <v>100</v>
      </c>
      <c r="F25" s="30">
        <v>100</v>
      </c>
      <c r="G25" s="260">
        <v>100</v>
      </c>
      <c r="H25" s="18"/>
      <c r="I25" s="18"/>
    </row>
    <row r="26" spans="1:9" ht="26.1" customHeight="1">
      <c r="A26" s="18"/>
      <c r="B26" s="798" t="s">
        <v>280</v>
      </c>
      <c r="C26" s="798"/>
      <c r="D26" s="798"/>
      <c r="E26" s="798"/>
      <c r="F26" s="252"/>
      <c r="G26" s="252"/>
      <c r="H26" s="18"/>
    </row>
    <row r="27" spans="1:9" ht="15">
      <c r="A27" s="18"/>
      <c r="B27" s="18"/>
      <c r="C27" s="18"/>
      <c r="D27" s="18"/>
      <c r="E27" s="18"/>
      <c r="F27" s="18"/>
      <c r="G27" s="18"/>
      <c r="H27" s="18"/>
    </row>
    <row r="28" spans="1:9" ht="15">
      <c r="A28" s="18"/>
      <c r="B28" s="261"/>
      <c r="C28" s="261"/>
      <c r="D28" s="261"/>
      <c r="E28" s="261"/>
      <c r="F28" s="261"/>
      <c r="G28" s="261"/>
      <c r="H28" s="18"/>
    </row>
    <row r="29" spans="1:9" ht="16.5" thickBot="1">
      <c r="A29" s="18"/>
      <c r="B29" s="65" t="s">
        <v>281</v>
      </c>
      <c r="C29" s="119">
        <v>2024</v>
      </c>
      <c r="D29" s="119">
        <v>2023</v>
      </c>
      <c r="E29" s="119">
        <v>2022</v>
      </c>
      <c r="F29" s="263">
        <v>2021</v>
      </c>
      <c r="G29" s="263">
        <v>2020</v>
      </c>
      <c r="H29" s="18"/>
      <c r="I29" s="18"/>
    </row>
    <row r="30" spans="1:9" ht="16.5" customHeight="1">
      <c r="A30" s="18"/>
      <c r="B30" s="248" t="s">
        <v>282</v>
      </c>
      <c r="C30" s="239">
        <v>15</v>
      </c>
      <c r="D30" s="240">
        <v>14</v>
      </c>
      <c r="E30" s="240">
        <v>19</v>
      </c>
      <c r="F30" s="240">
        <v>16.8</v>
      </c>
      <c r="G30" s="259">
        <v>19</v>
      </c>
      <c r="H30" s="18"/>
      <c r="I30" s="18"/>
    </row>
    <row r="31" spans="1:9" ht="15.75" customHeight="1">
      <c r="A31" s="18"/>
      <c r="B31" s="251" t="s">
        <v>283</v>
      </c>
      <c r="C31" s="99">
        <v>7</v>
      </c>
      <c r="D31" s="30">
        <v>8</v>
      </c>
      <c r="E31" s="30">
        <v>9</v>
      </c>
      <c r="F31" s="30">
        <v>6</v>
      </c>
      <c r="G31" s="260">
        <v>6</v>
      </c>
      <c r="H31" s="18"/>
      <c r="I31" s="18"/>
    </row>
    <row r="32" spans="1:9" ht="26.25" customHeight="1">
      <c r="A32" s="18"/>
      <c r="B32" s="799" t="s">
        <v>284</v>
      </c>
      <c r="C32" s="800"/>
      <c r="D32" s="800"/>
      <c r="E32" s="800"/>
      <c r="F32" s="800"/>
      <c r="G32" s="18"/>
      <c r="H32" s="18"/>
    </row>
    <row r="33" spans="1:9" ht="15">
      <c r="A33" s="18"/>
      <c r="B33" s="18"/>
      <c r="C33" s="18"/>
      <c r="D33" s="18"/>
      <c r="E33" s="18"/>
      <c r="F33" s="18"/>
      <c r="G33" s="18"/>
      <c r="H33" s="18"/>
      <c r="I33" s="18"/>
    </row>
    <row r="34" spans="1:9" ht="15">
      <c r="A34" s="18"/>
      <c r="B34" s="18"/>
      <c r="C34" s="18"/>
      <c r="D34" s="18"/>
      <c r="E34" s="18"/>
      <c r="F34" s="18"/>
      <c r="G34" s="18"/>
      <c r="H34" s="18"/>
      <c r="I34" s="18"/>
    </row>
    <row r="35" spans="1:9" ht="15">
      <c r="A35" s="18"/>
      <c r="B35" s="18"/>
      <c r="C35" s="18"/>
      <c r="D35" s="18"/>
      <c r="E35" s="18"/>
      <c r="F35" s="18"/>
      <c r="G35" s="18"/>
      <c r="H35" s="18"/>
      <c r="I35" s="18"/>
    </row>
    <row r="36" spans="1:9" ht="15">
      <c r="A36" s="18"/>
      <c r="B36" s="18"/>
      <c r="C36" s="18"/>
      <c r="D36" s="18"/>
      <c r="E36" s="18"/>
      <c r="F36" s="18"/>
      <c r="G36" s="18"/>
      <c r="H36" s="18"/>
      <c r="I36" s="18"/>
    </row>
  </sheetData>
  <sheetProtection algorithmName="SHA-512" hashValue="hUshI6w+T9l0I1zigNZkyc6Jrq64dIp62jy5pSHgO8Np4ZQpJXY06oPsfjJNGTBcGih6iYaaLtvxlf4VcnZ0+w==" saltValue="cq64BQLNzYUXXB/+xQWPdw==" spinCount="100000" sheet="1" objects="1" scenarios="1"/>
  <mergeCells count="5">
    <mergeCell ref="A1:H1"/>
    <mergeCell ref="B12:F12"/>
    <mergeCell ref="B18:E18"/>
    <mergeCell ref="B26:E26"/>
    <mergeCell ref="B32:F32"/>
  </mergeCells>
  <pageMargins left="0.25" right="0.25" top="0.75" bottom="0.75" header="0.3" footer="0.3"/>
  <pageSetup scale="7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E1602-D476-4D7B-AA53-0096C44DEDBC}">
  <sheetPr>
    <tabColor rgb="FFE2F6FD"/>
    <pageSetUpPr fitToPage="1"/>
  </sheetPr>
  <dimension ref="A1:N53"/>
  <sheetViews>
    <sheetView workbookViewId="0">
      <selection activeCell="A2" sqref="A2"/>
    </sheetView>
  </sheetViews>
  <sheetFormatPr defaultColWidth="8.875" defaultRowHeight="12.75"/>
  <cols>
    <col min="1" max="1" width="5" style="2" customWidth="1"/>
    <col min="2" max="2" width="54.625" style="2" customWidth="1"/>
    <col min="3" max="3" width="1.875" style="2" customWidth="1"/>
    <col min="4" max="16" width="14.375" style="2" customWidth="1"/>
    <col min="17" max="16384" width="8.875" style="2"/>
  </cols>
  <sheetData>
    <row r="1" spans="1:14" ht="93.95" customHeight="1">
      <c r="A1" s="758"/>
      <c r="B1" s="758"/>
      <c r="C1" s="758"/>
      <c r="D1" s="758"/>
      <c r="E1" s="758"/>
      <c r="F1" s="758"/>
      <c r="G1" s="758"/>
      <c r="H1" s="758"/>
    </row>
    <row r="2" spans="1:14" ht="30" customHeight="1">
      <c r="A2" s="18"/>
      <c r="B2" s="18"/>
      <c r="C2" s="18"/>
      <c r="D2" s="18"/>
      <c r="E2" s="18"/>
      <c r="F2" s="18"/>
      <c r="G2" s="18"/>
      <c r="H2" s="18"/>
      <c r="I2" s="18"/>
      <c r="J2" s="18"/>
      <c r="K2" s="18"/>
      <c r="L2" s="18"/>
      <c r="M2" s="18"/>
      <c r="N2" s="18"/>
    </row>
    <row r="3" spans="1:14" ht="30" customHeight="1">
      <c r="A3" s="18"/>
      <c r="B3" s="17" t="s">
        <v>28</v>
      </c>
      <c r="C3" s="18"/>
      <c r="D3" s="18"/>
      <c r="E3" s="18"/>
      <c r="F3" s="18"/>
      <c r="G3" s="18"/>
      <c r="H3" s="18"/>
      <c r="I3" s="18"/>
      <c r="J3" s="18"/>
      <c r="K3" s="18"/>
      <c r="L3" s="18"/>
      <c r="M3" s="18"/>
      <c r="N3" s="18"/>
    </row>
    <row r="4" spans="1:14" ht="30" customHeight="1">
      <c r="A4" s="18"/>
      <c r="B4" s="17"/>
      <c r="C4" s="18"/>
      <c r="D4" s="18"/>
      <c r="E4" s="18"/>
      <c r="F4" s="18"/>
      <c r="G4" s="18"/>
      <c r="H4" s="18"/>
      <c r="I4" s="18"/>
      <c r="J4" s="18"/>
      <c r="K4" s="18"/>
      <c r="L4" s="18"/>
      <c r="M4" s="18"/>
      <c r="N4" s="18"/>
    </row>
    <row r="5" spans="1:14" ht="30" customHeight="1">
      <c r="A5" s="20"/>
      <c r="B5" s="19" t="s">
        <v>10</v>
      </c>
      <c r="C5" s="264"/>
      <c r="D5" s="18"/>
      <c r="E5" s="18"/>
      <c r="F5" s="18"/>
      <c r="G5" s="18"/>
      <c r="H5" s="18"/>
      <c r="I5" s="18"/>
      <c r="J5" s="18"/>
      <c r="K5" s="18"/>
      <c r="L5" s="18"/>
      <c r="M5" s="18"/>
      <c r="N5" s="18"/>
    </row>
    <row r="6" spans="1:14" ht="15.95" customHeight="1">
      <c r="A6" s="20"/>
      <c r="B6" s="20"/>
      <c r="C6" s="20"/>
      <c r="D6" s="18"/>
      <c r="E6" s="18"/>
      <c r="F6" s="18"/>
      <c r="G6" s="18"/>
      <c r="H6" s="18"/>
      <c r="I6" s="18"/>
      <c r="J6" s="18"/>
      <c r="K6" s="18"/>
      <c r="L6" s="18"/>
      <c r="M6" s="18"/>
      <c r="N6" s="18"/>
    </row>
    <row r="7" spans="1:14" ht="15.95" customHeight="1">
      <c r="A7" s="18"/>
      <c r="B7" s="18"/>
      <c r="C7" s="18"/>
      <c r="D7" s="18"/>
      <c r="E7" s="18"/>
      <c r="F7" s="18"/>
      <c r="G7" s="18"/>
      <c r="H7" s="18"/>
      <c r="I7" s="18"/>
      <c r="J7" s="18"/>
      <c r="K7" s="265"/>
      <c r="L7" s="18"/>
      <c r="M7" s="18"/>
      <c r="N7" s="18"/>
    </row>
    <row r="8" spans="1:14" ht="33" thickBot="1">
      <c r="A8" s="18"/>
      <c r="B8" s="23" t="s">
        <v>285</v>
      </c>
      <c r="C8" s="266"/>
      <c r="D8" s="263">
        <v>2024</v>
      </c>
      <c r="E8" s="263">
        <v>2023</v>
      </c>
      <c r="F8" s="263">
        <v>2022</v>
      </c>
      <c r="G8" s="263">
        <v>2021</v>
      </c>
      <c r="H8" s="263">
        <v>2020</v>
      </c>
      <c r="I8" s="18"/>
      <c r="J8" s="18"/>
      <c r="K8" s="18"/>
      <c r="L8" s="18"/>
      <c r="M8" s="18"/>
      <c r="N8" s="18"/>
    </row>
    <row r="9" spans="1:14" ht="15.95" customHeight="1">
      <c r="A9" s="18"/>
      <c r="B9" s="267" t="s">
        <v>286</v>
      </c>
      <c r="C9" s="268"/>
      <c r="D9" s="269">
        <f>18847730/1000000</f>
        <v>18.847729999999999</v>
      </c>
      <c r="E9" s="269">
        <v>23.8</v>
      </c>
      <c r="F9" s="269">
        <v>22.5</v>
      </c>
      <c r="G9" s="269">
        <v>27</v>
      </c>
      <c r="H9" s="270">
        <v>26.582844000000001</v>
      </c>
      <c r="J9" s="18"/>
      <c r="K9" s="155"/>
      <c r="L9" s="18"/>
      <c r="M9" s="18"/>
    </row>
    <row r="10" spans="1:14" ht="15.95" customHeight="1">
      <c r="A10" s="18"/>
      <c r="B10" s="271" t="s">
        <v>287</v>
      </c>
      <c r="C10" s="272"/>
      <c r="D10" s="273">
        <f>3673512/1000000</f>
        <v>3.6735120000000001</v>
      </c>
      <c r="E10" s="273">
        <v>3.04</v>
      </c>
      <c r="F10" s="274">
        <v>2.6</v>
      </c>
      <c r="G10" s="275">
        <v>2.6</v>
      </c>
      <c r="H10" s="276">
        <v>2.7211349999999999</v>
      </c>
      <c r="J10" s="18"/>
      <c r="L10" s="18"/>
      <c r="M10" s="18"/>
    </row>
    <row r="11" spans="1:14" ht="15.95" customHeight="1">
      <c r="A11" s="18"/>
      <c r="B11" s="272" t="s">
        <v>288</v>
      </c>
      <c r="C11" s="272"/>
      <c r="D11" s="273">
        <f>19706/1000000</f>
        <v>1.9706000000000001E-2</v>
      </c>
      <c r="E11" s="273">
        <v>0.03</v>
      </c>
      <c r="F11" s="273">
        <v>0.05</v>
      </c>
      <c r="G11" s="275">
        <v>0.04</v>
      </c>
      <c r="H11" s="276">
        <v>0.90229300000000001</v>
      </c>
      <c r="J11" s="18"/>
      <c r="K11" s="18"/>
      <c r="L11" s="18"/>
      <c r="M11" s="18"/>
    </row>
    <row r="12" spans="1:14" ht="15.95" customHeight="1">
      <c r="A12" s="18"/>
      <c r="B12" s="271" t="s">
        <v>289</v>
      </c>
      <c r="C12" s="272"/>
      <c r="D12" s="274">
        <f>5565449/1000000</f>
        <v>5.5654490000000001</v>
      </c>
      <c r="E12" s="274">
        <v>5.4</v>
      </c>
      <c r="F12" s="274">
        <v>4.5999999999999996</v>
      </c>
      <c r="G12" s="274">
        <v>4</v>
      </c>
      <c r="H12" s="276">
        <v>4.182639</v>
      </c>
      <c r="J12" s="18"/>
      <c r="K12" s="18"/>
      <c r="L12" s="18"/>
      <c r="M12" s="18"/>
    </row>
    <row r="13" spans="1:14" ht="15.95" customHeight="1">
      <c r="A13" s="18"/>
      <c r="B13" s="271" t="s">
        <v>290</v>
      </c>
      <c r="C13" s="272"/>
      <c r="D13" s="274">
        <f>106611079.85/1000000</f>
        <v>106.61107985</v>
      </c>
      <c r="E13" s="274">
        <v>109.2</v>
      </c>
      <c r="F13" s="274">
        <v>106.7</v>
      </c>
      <c r="G13" s="274">
        <v>106</v>
      </c>
      <c r="H13" s="276">
        <v>105.15055099999999</v>
      </c>
      <c r="J13" s="18"/>
      <c r="K13" s="18"/>
      <c r="L13" s="18"/>
      <c r="M13" s="18"/>
    </row>
    <row r="14" spans="1:14" ht="15.95" customHeight="1" thickBot="1">
      <c r="A14" s="18"/>
      <c r="B14" s="277" t="s">
        <v>291</v>
      </c>
      <c r="C14" s="278"/>
      <c r="D14" s="279">
        <f>SUM(D9:D13)</f>
        <v>134.71747685</v>
      </c>
      <c r="E14" s="279">
        <v>141.6</v>
      </c>
      <c r="F14" s="279">
        <v>136.4</v>
      </c>
      <c r="G14" s="151">
        <v>139.69999999999999</v>
      </c>
      <c r="H14" s="280">
        <v>139.53946199999999</v>
      </c>
      <c r="J14" s="18"/>
      <c r="L14" s="18"/>
      <c r="M14" s="18"/>
    </row>
    <row r="15" spans="1:14" ht="15.95" customHeight="1" thickBot="1">
      <c r="A15" s="18"/>
      <c r="B15" s="277" t="s">
        <v>292</v>
      </c>
      <c r="C15" s="281"/>
      <c r="D15" s="279">
        <v>1.39</v>
      </c>
      <c r="E15" s="279">
        <v>1.3</v>
      </c>
      <c r="F15" s="279">
        <v>1.4</v>
      </c>
      <c r="G15" s="151">
        <v>1.6</v>
      </c>
      <c r="H15" s="282">
        <v>2.5</v>
      </c>
      <c r="J15" s="18"/>
      <c r="K15" s="18"/>
      <c r="L15" s="18"/>
      <c r="M15" s="18"/>
    </row>
    <row r="16" spans="1:14" ht="63" customHeight="1">
      <c r="A16" s="18"/>
      <c r="B16" s="802" t="s">
        <v>293</v>
      </c>
      <c r="C16" s="802"/>
      <c r="D16" s="802"/>
      <c r="E16" s="802"/>
      <c r="F16" s="802"/>
      <c r="G16" s="802"/>
      <c r="H16" s="802"/>
      <c r="I16" s="18"/>
      <c r="J16" s="283"/>
      <c r="K16" s="18"/>
      <c r="L16" s="18"/>
    </row>
    <row r="17" spans="1:14" ht="13.5" customHeight="1">
      <c r="A17" s="18"/>
      <c r="B17" s="284"/>
      <c r="C17" s="284"/>
      <c r="D17" s="285"/>
      <c r="E17" s="285"/>
      <c r="F17" s="284"/>
      <c r="G17" s="284"/>
      <c r="H17" s="284"/>
      <c r="I17" s="18"/>
      <c r="J17" s="18"/>
      <c r="K17" s="18"/>
      <c r="L17" s="18"/>
      <c r="M17" s="18"/>
    </row>
    <row r="18" spans="1:14" ht="15">
      <c r="A18" s="18"/>
      <c r="B18" s="18"/>
      <c r="C18" s="18"/>
      <c r="D18" s="18"/>
      <c r="E18" s="18"/>
      <c r="F18" s="18"/>
      <c r="G18" s="18"/>
      <c r="H18" s="18"/>
      <c r="I18" s="18"/>
      <c r="J18" s="18"/>
      <c r="K18" s="18"/>
      <c r="L18" s="18"/>
      <c r="M18" s="18"/>
    </row>
    <row r="19" spans="1:14" ht="30.75" thickBot="1">
      <c r="A19" s="18"/>
      <c r="B19" s="83" t="s">
        <v>294</v>
      </c>
      <c r="C19" s="286"/>
      <c r="D19" s="263">
        <v>2024</v>
      </c>
      <c r="E19" s="263">
        <v>2023</v>
      </c>
      <c r="F19" s="263">
        <v>2022</v>
      </c>
      <c r="G19" s="263">
        <v>2021</v>
      </c>
      <c r="H19" s="263">
        <v>2020</v>
      </c>
      <c r="I19" s="18"/>
      <c r="J19" s="18"/>
      <c r="K19" s="18"/>
      <c r="L19" s="18"/>
      <c r="M19" s="18"/>
      <c r="N19" s="18"/>
    </row>
    <row r="20" spans="1:14" ht="15.95" customHeight="1">
      <c r="A20" s="18"/>
      <c r="B20" s="268" t="s">
        <v>30</v>
      </c>
      <c r="C20" s="268"/>
      <c r="D20" s="269">
        <v>12.4</v>
      </c>
      <c r="E20" s="269">
        <v>13.4</v>
      </c>
      <c r="F20" s="287">
        <v>14.9</v>
      </c>
      <c r="G20" s="288">
        <v>17.600000000000001</v>
      </c>
      <c r="H20" s="288" t="s">
        <v>40</v>
      </c>
      <c r="I20" s="18"/>
      <c r="J20" s="18"/>
      <c r="L20" s="18"/>
      <c r="M20" s="18"/>
    </row>
    <row r="21" spans="1:14" ht="15.95" customHeight="1">
      <c r="A21" s="18"/>
      <c r="B21" s="272" t="s">
        <v>31</v>
      </c>
      <c r="C21" s="272"/>
      <c r="D21" s="274">
        <v>7.1</v>
      </c>
      <c r="E21" s="274">
        <v>10.1</v>
      </c>
      <c r="F21" s="289">
        <v>7.6</v>
      </c>
      <c r="G21" s="275">
        <v>9.5</v>
      </c>
      <c r="H21" s="275" t="s">
        <v>40</v>
      </c>
      <c r="I21" s="18"/>
      <c r="J21" s="18"/>
      <c r="K21" s="18"/>
      <c r="L21" s="18"/>
      <c r="M21" s="18"/>
    </row>
    <row r="22" spans="1:14" ht="15.95" customHeight="1">
      <c r="A22" s="18"/>
      <c r="B22" s="272" t="s">
        <v>295</v>
      </c>
      <c r="C22" s="272"/>
      <c r="D22" s="274">
        <f>2109693/1000000</f>
        <v>2.109693</v>
      </c>
      <c r="E22" s="274">
        <v>2.2999999999999998</v>
      </c>
      <c r="F22" s="289">
        <v>1.8</v>
      </c>
      <c r="G22" s="275">
        <v>1.6</v>
      </c>
      <c r="H22" s="275" t="s">
        <v>40</v>
      </c>
      <c r="I22" s="18"/>
      <c r="J22" s="18"/>
      <c r="K22" s="18"/>
      <c r="L22" s="18"/>
      <c r="M22" s="18"/>
    </row>
    <row r="23" spans="1:14" ht="15.95" customHeight="1">
      <c r="A23" s="18"/>
      <c r="B23" s="272" t="s">
        <v>296</v>
      </c>
      <c r="C23" s="272"/>
      <c r="D23" s="274">
        <f>882122/1000000</f>
        <v>0.88212199999999996</v>
      </c>
      <c r="E23" s="274">
        <v>1</v>
      </c>
      <c r="F23" s="289">
        <v>0.8</v>
      </c>
      <c r="G23" s="275">
        <v>0.9</v>
      </c>
      <c r="H23" s="275" t="s">
        <v>40</v>
      </c>
      <c r="I23" s="18"/>
      <c r="J23" s="18"/>
      <c r="K23" s="18"/>
      <c r="L23" s="18"/>
      <c r="M23" s="18"/>
    </row>
    <row r="24" spans="1:14" ht="15.95" customHeight="1" thickBot="1">
      <c r="A24" s="18"/>
      <c r="B24" s="277" t="s">
        <v>291</v>
      </c>
      <c r="C24" s="277"/>
      <c r="D24" s="279">
        <f>22508097/1000000</f>
        <v>22.508096999999999</v>
      </c>
      <c r="E24" s="279">
        <v>26.9</v>
      </c>
      <c r="F24" s="290">
        <v>25.1</v>
      </c>
      <c r="G24" s="151">
        <v>29.6</v>
      </c>
      <c r="H24" s="291" t="s">
        <v>40</v>
      </c>
      <c r="I24" s="18"/>
      <c r="J24" s="18"/>
      <c r="K24" s="18"/>
      <c r="L24" s="18"/>
      <c r="M24" s="18"/>
    </row>
    <row r="25" spans="1:14" ht="15.95" customHeight="1">
      <c r="A25" s="18"/>
      <c r="B25" s="803" t="s">
        <v>297</v>
      </c>
      <c r="C25" s="803"/>
      <c r="D25" s="803"/>
      <c r="E25" s="803"/>
      <c r="F25" s="803"/>
      <c r="G25" s="803"/>
      <c r="H25" s="803"/>
      <c r="I25" s="18"/>
      <c r="J25" s="18"/>
      <c r="K25" s="18"/>
      <c r="L25" s="18"/>
    </row>
    <row r="26" spans="1:14" ht="15.95" customHeight="1">
      <c r="A26" s="18"/>
      <c r="B26" s="18"/>
      <c r="C26" s="18"/>
      <c r="D26" s="18"/>
      <c r="E26" s="18"/>
      <c r="F26" s="18"/>
      <c r="G26" s="18"/>
      <c r="H26" s="18"/>
      <c r="I26" s="18"/>
      <c r="J26" s="18"/>
      <c r="K26" s="18"/>
      <c r="L26" s="18"/>
      <c r="M26" s="18"/>
    </row>
    <row r="27" spans="1:14" ht="15.95" customHeight="1">
      <c r="A27" s="18"/>
      <c r="B27" s="18"/>
      <c r="C27" s="18"/>
      <c r="D27" s="292"/>
      <c r="E27" s="292"/>
      <c r="F27" s="292"/>
      <c r="G27" s="292"/>
      <c r="H27" s="292"/>
      <c r="I27" s="18"/>
      <c r="J27" s="18"/>
      <c r="K27" s="18"/>
      <c r="L27" s="18"/>
      <c r="M27" s="18"/>
    </row>
    <row r="28" spans="1:14" ht="15.95" customHeight="1" thickBot="1">
      <c r="A28" s="18"/>
      <c r="B28" s="83" t="s">
        <v>298</v>
      </c>
      <c r="C28" s="266"/>
      <c r="D28" s="263">
        <v>2024</v>
      </c>
      <c r="E28" s="263">
        <v>2023</v>
      </c>
      <c r="F28" s="263">
        <v>2022</v>
      </c>
      <c r="G28" s="263">
        <v>2021</v>
      </c>
      <c r="H28" s="263">
        <v>2020</v>
      </c>
      <c r="I28" s="18"/>
      <c r="J28" s="18"/>
      <c r="K28" s="18"/>
      <c r="L28" s="18"/>
      <c r="M28" s="18"/>
      <c r="N28" s="18"/>
    </row>
    <row r="29" spans="1:14" ht="15.95" customHeight="1">
      <c r="A29" s="18"/>
      <c r="B29" s="268" t="s">
        <v>11</v>
      </c>
      <c r="C29" s="268"/>
      <c r="D29" s="269">
        <f>1480490.38/1000000</f>
        <v>1.48049038</v>
      </c>
      <c r="E29" s="269">
        <v>1.2</v>
      </c>
      <c r="F29" s="287">
        <v>1.5</v>
      </c>
      <c r="G29" s="287">
        <v>1.7</v>
      </c>
      <c r="H29" s="293">
        <v>1.8411090000000001</v>
      </c>
      <c r="I29" s="18"/>
      <c r="J29" s="18"/>
      <c r="L29" s="18"/>
      <c r="M29" s="18"/>
    </row>
    <row r="30" spans="1:14" ht="15.95" customHeight="1">
      <c r="A30" s="18"/>
      <c r="B30" s="272" t="s">
        <v>299</v>
      </c>
      <c r="C30" s="272"/>
      <c r="D30" s="274">
        <f>495584.82/1000000</f>
        <v>0.49558481999999998</v>
      </c>
      <c r="E30" s="274">
        <v>0.8</v>
      </c>
      <c r="F30" s="289">
        <v>1</v>
      </c>
      <c r="G30" s="289">
        <v>0.9</v>
      </c>
      <c r="H30" s="294">
        <v>0.77781699999999998</v>
      </c>
      <c r="I30" s="18"/>
      <c r="J30" s="18"/>
      <c r="K30" s="18"/>
      <c r="L30" s="18"/>
      <c r="M30" s="18"/>
    </row>
    <row r="31" spans="1:14" ht="28.5">
      <c r="A31" s="18"/>
      <c r="B31" s="272" t="s">
        <v>300</v>
      </c>
      <c r="C31" s="272"/>
      <c r="D31" s="295">
        <f>63876.38/1000000</f>
        <v>6.3876379999999996E-2</v>
      </c>
      <c r="E31" s="274">
        <v>0.1</v>
      </c>
      <c r="F31" s="289">
        <v>0.5</v>
      </c>
      <c r="G31" s="289">
        <v>0.3</v>
      </c>
      <c r="H31" s="294">
        <v>2.8129000000000001E-2</v>
      </c>
      <c r="I31" s="296"/>
      <c r="J31" s="18"/>
      <c r="K31" s="18"/>
      <c r="L31" s="18"/>
      <c r="M31" s="18"/>
    </row>
    <row r="32" spans="1:14" ht="15.95" customHeight="1">
      <c r="A32" s="18"/>
      <c r="B32" s="272" t="s">
        <v>301</v>
      </c>
      <c r="C32" s="272"/>
      <c r="D32" s="274">
        <f>6571053.71/1000000</f>
        <v>6.5710537100000002</v>
      </c>
      <c r="E32" s="274">
        <v>7.1</v>
      </c>
      <c r="F32" s="289">
        <v>6.4</v>
      </c>
      <c r="G32" s="289">
        <v>6.5</v>
      </c>
      <c r="H32" s="294">
        <v>6.1167280000000002</v>
      </c>
      <c r="I32" s="18"/>
      <c r="J32" s="18"/>
      <c r="K32" s="18"/>
      <c r="L32" s="18"/>
      <c r="M32" s="18"/>
    </row>
    <row r="33" spans="1:14" ht="15.95" customHeight="1">
      <c r="A33" s="18"/>
      <c r="B33" s="272" t="s">
        <v>302</v>
      </c>
      <c r="C33" s="272"/>
      <c r="D33" s="274">
        <f>9785158.83/1000000</f>
        <v>9.7851588300000003</v>
      </c>
      <c r="E33" s="274">
        <v>15.6</v>
      </c>
      <c r="F33" s="289">
        <v>12.8</v>
      </c>
      <c r="G33" s="289">
        <v>8.4</v>
      </c>
      <c r="H33" s="294">
        <v>10.162853999999999</v>
      </c>
      <c r="I33" s="18"/>
      <c r="J33" s="18"/>
      <c r="K33" s="18"/>
      <c r="L33" s="18"/>
      <c r="M33" s="18"/>
    </row>
    <row r="34" spans="1:14" ht="15.95" customHeight="1" thickBot="1">
      <c r="A34" s="18"/>
      <c r="B34" s="297" t="s">
        <v>303</v>
      </c>
      <c r="C34" s="298"/>
      <c r="D34" s="299">
        <f>SUM(D29:D33)</f>
        <v>18.396164120000002</v>
      </c>
      <c r="E34" s="299">
        <v>24.9</v>
      </c>
      <c r="F34" s="300">
        <v>22.2</v>
      </c>
      <c r="G34" s="300">
        <v>17.8</v>
      </c>
      <c r="H34" s="301">
        <f>SUM(H29:H33)</f>
        <v>18.926636999999999</v>
      </c>
      <c r="I34" s="18"/>
      <c r="J34" s="18"/>
      <c r="K34" s="18"/>
      <c r="L34" s="18"/>
      <c r="M34" s="18"/>
    </row>
    <row r="35" spans="1:14" ht="15.95" customHeight="1">
      <c r="A35" s="18"/>
      <c r="B35" s="804" t="s">
        <v>304</v>
      </c>
      <c r="C35" s="804"/>
      <c r="D35" s="804"/>
      <c r="E35" s="804"/>
      <c r="F35" s="804"/>
      <c r="G35" s="804"/>
      <c r="H35" s="804"/>
      <c r="I35" s="18"/>
      <c r="J35" s="18"/>
      <c r="K35" s="18"/>
      <c r="L35" s="18"/>
    </row>
    <row r="36" spans="1:14" ht="15.95" customHeight="1">
      <c r="A36" s="18"/>
      <c r="B36" s="302"/>
      <c r="C36" s="186"/>
      <c r="D36" s="37"/>
      <c r="E36" s="37"/>
      <c r="F36" s="37"/>
      <c r="G36" s="37"/>
      <c r="H36" s="37"/>
      <c r="I36" s="18"/>
      <c r="J36" s="18"/>
      <c r="K36" s="18"/>
      <c r="L36" s="18"/>
      <c r="M36" s="18"/>
    </row>
    <row r="37" spans="1:14" ht="15.95" customHeight="1">
      <c r="A37" s="18"/>
      <c r="B37" s="18"/>
      <c r="C37" s="18"/>
      <c r="D37" s="18"/>
      <c r="E37" s="18"/>
      <c r="F37" s="18"/>
      <c r="G37" s="18"/>
      <c r="H37" s="18"/>
      <c r="I37" s="18"/>
      <c r="J37" s="18"/>
      <c r="K37" s="18"/>
      <c r="L37" s="18"/>
      <c r="M37" s="18"/>
    </row>
    <row r="38" spans="1:14" ht="15.95" customHeight="1" thickBot="1">
      <c r="A38" s="18"/>
      <c r="B38" s="83" t="s">
        <v>305</v>
      </c>
      <c r="C38" s="303"/>
      <c r="D38" s="263">
        <v>2024</v>
      </c>
      <c r="E38" s="263">
        <v>2023</v>
      </c>
      <c r="F38" s="263">
        <v>2022</v>
      </c>
      <c r="G38" s="263">
        <v>2021</v>
      </c>
      <c r="H38" s="263">
        <v>2020</v>
      </c>
      <c r="I38" s="18"/>
      <c r="J38" s="18"/>
      <c r="K38" s="18"/>
      <c r="L38" s="18"/>
      <c r="M38" s="18"/>
      <c r="N38" s="18"/>
    </row>
    <row r="39" spans="1:14" ht="15.95" customHeight="1">
      <c r="A39" s="18"/>
      <c r="B39" s="268" t="s">
        <v>306</v>
      </c>
      <c r="C39" s="304"/>
      <c r="D39" s="239">
        <v>11380</v>
      </c>
      <c r="E39" s="240">
        <v>9477</v>
      </c>
      <c r="F39" s="240">
        <v>6555</v>
      </c>
      <c r="G39" s="305">
        <v>6830</v>
      </c>
      <c r="H39" s="306">
        <v>8300</v>
      </c>
      <c r="I39" s="18"/>
      <c r="J39" s="18"/>
      <c r="L39" s="18"/>
      <c r="M39" s="18"/>
    </row>
    <row r="40" spans="1:14" ht="15.95" customHeight="1">
      <c r="A40" s="18"/>
      <c r="B40" s="271" t="s">
        <v>307</v>
      </c>
      <c r="C40" s="307"/>
      <c r="D40" s="308">
        <v>91043</v>
      </c>
      <c r="E40" s="309">
        <v>75812.5</v>
      </c>
      <c r="F40" s="309">
        <v>52443.5</v>
      </c>
      <c r="G40" s="310">
        <v>54645</v>
      </c>
      <c r="H40" s="311">
        <v>66402</v>
      </c>
      <c r="I40" s="18"/>
      <c r="J40" s="18"/>
      <c r="L40" s="18"/>
      <c r="M40" s="18"/>
    </row>
    <row r="41" spans="1:14" ht="15.95" customHeight="1">
      <c r="A41" s="18"/>
      <c r="B41" s="312" t="s">
        <v>308</v>
      </c>
      <c r="C41" s="313"/>
      <c r="D41" s="314">
        <v>56047.7</v>
      </c>
      <c r="E41" s="315">
        <v>60505</v>
      </c>
      <c r="F41" s="315">
        <v>31572</v>
      </c>
      <c r="G41" s="316">
        <v>31415</v>
      </c>
      <c r="H41" s="317" t="s">
        <v>40</v>
      </c>
      <c r="I41" s="18"/>
      <c r="J41" s="18"/>
      <c r="K41" s="18"/>
      <c r="L41" s="18"/>
      <c r="M41" s="18"/>
    </row>
    <row r="42" spans="1:14" ht="15.95" customHeight="1">
      <c r="A42" s="18"/>
      <c r="B42" s="318" t="s">
        <v>309</v>
      </c>
      <c r="C42" s="319"/>
      <c r="D42" s="320">
        <v>34995.300000000003</v>
      </c>
      <c r="E42" s="321">
        <v>15307.5</v>
      </c>
      <c r="F42" s="321">
        <v>20871.5</v>
      </c>
      <c r="G42" s="322">
        <v>23230</v>
      </c>
      <c r="H42" s="323" t="s">
        <v>40</v>
      </c>
      <c r="I42" s="18"/>
      <c r="J42" s="18"/>
      <c r="K42" s="18"/>
      <c r="L42" s="18"/>
      <c r="M42" s="18"/>
    </row>
    <row r="43" spans="1:14" ht="15.95" customHeight="1">
      <c r="A43" s="18"/>
      <c r="B43" s="272" t="s">
        <v>310</v>
      </c>
      <c r="C43" s="307"/>
      <c r="D43" s="308">
        <f>3673512.22/1000000</f>
        <v>3.6735122200000001</v>
      </c>
      <c r="E43" s="309">
        <v>3</v>
      </c>
      <c r="F43" s="309">
        <v>2.6</v>
      </c>
      <c r="G43" s="289">
        <v>2.6</v>
      </c>
      <c r="H43" s="294">
        <v>2.7</v>
      </c>
      <c r="I43" s="18"/>
      <c r="J43" s="18"/>
      <c r="K43" s="18"/>
      <c r="L43" s="18"/>
      <c r="M43" s="18"/>
    </row>
    <row r="44" spans="1:14" ht="15.95" customHeight="1">
      <c r="A44" s="18"/>
      <c r="B44" s="272" t="s">
        <v>311</v>
      </c>
      <c r="C44" s="307"/>
      <c r="D44" s="308">
        <v>21</v>
      </c>
      <c r="E44" s="309">
        <v>23.9</v>
      </c>
      <c r="F44" s="324">
        <v>13.8</v>
      </c>
      <c r="G44" s="289">
        <v>15.5</v>
      </c>
      <c r="H44" s="294">
        <v>20.5</v>
      </c>
      <c r="I44" s="18"/>
      <c r="J44" s="18"/>
      <c r="K44" s="18"/>
      <c r="L44" s="18"/>
      <c r="M44" s="18"/>
    </row>
    <row r="45" spans="1:14" ht="15.95" customHeight="1">
      <c r="A45" s="18"/>
      <c r="B45" s="804" t="s">
        <v>312</v>
      </c>
      <c r="C45" s="804"/>
      <c r="D45" s="804"/>
      <c r="E45" s="804"/>
      <c r="F45" s="804"/>
      <c r="G45" s="804"/>
      <c r="H45" s="804"/>
      <c r="I45" s="18"/>
      <c r="J45" s="18"/>
      <c r="K45" s="18"/>
      <c r="L45" s="18"/>
    </row>
    <row r="46" spans="1:14" ht="15.95" customHeight="1">
      <c r="A46" s="18"/>
      <c r="B46" s="284"/>
      <c r="C46" s="18"/>
      <c r="D46" s="18"/>
      <c r="E46" s="18"/>
      <c r="F46" s="18"/>
      <c r="G46" s="18"/>
      <c r="H46" s="18"/>
      <c r="I46" s="18"/>
      <c r="J46" s="18"/>
      <c r="K46" s="18"/>
      <c r="L46" s="18"/>
      <c r="M46" s="18"/>
    </row>
    <row r="47" spans="1:14" ht="15.95" customHeight="1">
      <c r="A47" s="18"/>
      <c r="B47" s="18"/>
      <c r="C47" s="18"/>
      <c r="D47" s="18"/>
      <c r="E47" s="18"/>
      <c r="F47" s="18"/>
      <c r="G47" s="18"/>
      <c r="H47" s="18"/>
      <c r="I47" s="18"/>
      <c r="J47" s="18"/>
      <c r="K47" s="18"/>
      <c r="L47" s="18"/>
      <c r="M47" s="18"/>
    </row>
    <row r="48" spans="1:14" ht="15.95" customHeight="1" thickBot="1">
      <c r="A48" s="18"/>
      <c r="B48" s="83" t="s">
        <v>313</v>
      </c>
      <c r="C48" s="303"/>
      <c r="D48" s="263">
        <v>2024</v>
      </c>
      <c r="E48" s="263">
        <v>2023</v>
      </c>
      <c r="F48" s="263">
        <v>2022</v>
      </c>
      <c r="G48" s="263">
        <v>2021</v>
      </c>
      <c r="H48" s="263">
        <v>2020</v>
      </c>
      <c r="I48" s="18"/>
      <c r="J48" s="18"/>
      <c r="K48" s="18"/>
      <c r="L48" s="18"/>
      <c r="M48" s="18"/>
      <c r="N48" s="18"/>
    </row>
    <row r="49" spans="1:14" ht="15.95" customHeight="1">
      <c r="A49" s="18"/>
      <c r="B49" s="267" t="s">
        <v>314</v>
      </c>
      <c r="C49" s="304"/>
      <c r="D49" s="239">
        <v>118021</v>
      </c>
      <c r="E49" s="240">
        <v>83974</v>
      </c>
      <c r="F49" s="240">
        <v>54624</v>
      </c>
      <c r="G49" s="240">
        <v>64011</v>
      </c>
      <c r="H49" s="306">
        <v>58015</v>
      </c>
      <c r="I49" s="18"/>
      <c r="J49" s="18"/>
      <c r="L49" s="18"/>
      <c r="M49" s="18"/>
    </row>
    <row r="50" spans="1:14" ht="15.95" customHeight="1">
      <c r="A50" s="18"/>
      <c r="B50" s="272" t="s">
        <v>315</v>
      </c>
      <c r="C50" s="307"/>
      <c r="D50" s="90">
        <v>4380</v>
      </c>
      <c r="E50" s="27">
        <v>3207</v>
      </c>
      <c r="F50" s="27">
        <v>3414</v>
      </c>
      <c r="G50" s="27">
        <v>3609</v>
      </c>
      <c r="H50" s="311">
        <v>3352</v>
      </c>
      <c r="I50" s="18"/>
      <c r="J50" s="18"/>
      <c r="L50" s="18"/>
      <c r="M50" s="18"/>
    </row>
    <row r="51" spans="1:14" ht="32.25" customHeight="1">
      <c r="A51" s="18"/>
      <c r="B51" s="801" t="s">
        <v>316</v>
      </c>
      <c r="C51" s="801"/>
      <c r="D51" s="801"/>
      <c r="E51" s="801"/>
      <c r="F51" s="801"/>
      <c r="G51" s="801"/>
      <c r="H51" s="801"/>
      <c r="I51" s="18"/>
      <c r="J51" s="18"/>
      <c r="K51" s="18"/>
      <c r="L51" s="18"/>
    </row>
    <row r="52" spans="1:14" ht="15">
      <c r="A52" s="18"/>
      <c r="B52" s="18"/>
      <c r="C52" s="18"/>
      <c r="D52" s="18"/>
      <c r="E52" s="18"/>
      <c r="F52" s="18"/>
      <c r="G52" s="18"/>
      <c r="H52" s="18"/>
      <c r="I52" s="18"/>
      <c r="J52" s="18"/>
      <c r="K52" s="18"/>
      <c r="L52" s="18"/>
      <c r="M52" s="18"/>
      <c r="N52" s="18"/>
    </row>
    <row r="53" spans="1:14" ht="15">
      <c r="A53" s="18"/>
      <c r="J53" s="18"/>
      <c r="K53" s="18"/>
      <c r="L53" s="18"/>
      <c r="M53" s="18"/>
      <c r="N53" s="18"/>
    </row>
  </sheetData>
  <sheetProtection algorithmName="SHA-512" hashValue="jl08TpCZsP7kWqLgrEkq+dIebeRsdKFnUdXNWKuNAG4NyyJKYcW7pAhXcdDsbBRZp0bzNv8hAC5s6bJUjiINfA==" saltValue="xby6Qj6NB0feOZs7GgTrig==" spinCount="100000" sheet="1" objects="1" scenarios="1"/>
  <mergeCells count="6">
    <mergeCell ref="B51:H51"/>
    <mergeCell ref="A1:H1"/>
    <mergeCell ref="B16:H16"/>
    <mergeCell ref="B25:H25"/>
    <mergeCell ref="B35:H35"/>
    <mergeCell ref="B45:H45"/>
  </mergeCells>
  <pageMargins left="0.25" right="0.25" top="0.75" bottom="0.75" header="0.3" footer="0.3"/>
  <pageSetup scale="5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92c44a4-8160-4da3-9013-3fa0bfee4873" xsi:nil="true"/>
    <lcf76f155ced4ddcb4097134ff3c332f xmlns="9f804299-bcb5-44e9-be25-dbbb41ade91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29786AF674BD4A8230FA0B64541AD9" ma:contentTypeVersion="15" ma:contentTypeDescription="Create a new document." ma:contentTypeScope="" ma:versionID="971b8d97725db376121509edae50b870">
  <xsd:schema xmlns:xsd="http://www.w3.org/2001/XMLSchema" xmlns:xs="http://www.w3.org/2001/XMLSchema" xmlns:p="http://schemas.microsoft.com/office/2006/metadata/properties" xmlns:ns2="9f804299-bcb5-44e9-be25-dbbb41ade91c" xmlns:ns3="592c44a4-8160-4da3-9013-3fa0bfee4873" targetNamespace="http://schemas.microsoft.com/office/2006/metadata/properties" ma:root="true" ma:fieldsID="babba6177e94048a713516ff70aff19a" ns2:_="" ns3:_="">
    <xsd:import namespace="9f804299-bcb5-44e9-be25-dbbb41ade91c"/>
    <xsd:import namespace="592c44a4-8160-4da3-9013-3fa0bfee487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04299-bcb5-44e9-be25-dbbb41ade9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48c57d3-b17e-480d-946f-3afa5076a57d"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2c44a4-8160-4da3-9013-3fa0bfee487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f34af3b-e5ee-4638-99ec-03aad61fc1c3}" ma:internalName="TaxCatchAll" ma:showField="CatchAllData" ma:web="592c44a4-8160-4da3-9013-3fa0bfee48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BBCF77-2134-40FD-BFC5-04E6B1DA35DF}">
  <ds:schemaRefs>
    <ds:schemaRef ds:uri="http://schemas.microsoft.com/sharepoint/v3/contenttype/forms"/>
  </ds:schemaRefs>
</ds:datastoreItem>
</file>

<file path=customXml/itemProps2.xml><?xml version="1.0" encoding="utf-8"?>
<ds:datastoreItem xmlns:ds="http://schemas.openxmlformats.org/officeDocument/2006/customXml" ds:itemID="{F64B01EF-8135-40E1-947C-636C7412FF44}">
  <ds:schemaRefs>
    <ds:schemaRef ds:uri="http://schemas.microsoft.com/office/2006/metadata/properties"/>
    <ds:schemaRef ds:uri="http://schemas.microsoft.com/office/infopath/2007/PartnerControls"/>
    <ds:schemaRef ds:uri="592c44a4-8160-4da3-9013-3fa0bfee4873"/>
    <ds:schemaRef ds:uri="9f804299-bcb5-44e9-be25-dbbb41ade91c"/>
  </ds:schemaRefs>
</ds:datastoreItem>
</file>

<file path=customXml/itemProps3.xml><?xml version="1.0" encoding="utf-8"?>
<ds:datastoreItem xmlns:ds="http://schemas.openxmlformats.org/officeDocument/2006/customXml" ds:itemID="{E93E8E6B-D7A9-488D-A540-4E0329A7ED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804299-bcb5-44e9-be25-dbbb41ade91c"/>
    <ds:schemaRef ds:uri="592c44a4-8160-4da3-9013-3fa0bfee48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Cover</vt:lpstr>
      <vt:lpstr>Table of contents</vt:lpstr>
      <vt:lpstr>Disclaimer &amp; important notices</vt:lpstr>
      <vt:lpstr>Operational footprint</vt:lpstr>
      <vt:lpstr>Financing sustainability</vt:lpstr>
      <vt:lpstr>Financed emissions</vt:lpstr>
      <vt:lpstr>S&amp;E risk management</vt:lpstr>
      <vt:lpstr>Supply chain</vt:lpstr>
      <vt:lpstr>Community investment</vt:lpstr>
      <vt:lpstr>Employees</vt:lpstr>
      <vt:lpstr>Customer experience</vt:lpstr>
      <vt:lpstr>Salient Human Rights</vt:lpstr>
      <vt:lpstr>GRI</vt:lpstr>
      <vt:lpstr>UN GP</vt:lpstr>
      <vt:lpstr>UN SDGs</vt:lpstr>
      <vt:lpstr>UN PRB</vt:lpstr>
      <vt:lpstr>Glossary of terms</vt:lpstr>
      <vt:lpstr>Policies</vt:lpstr>
      <vt:lpstr>'UN PRB'!_ftnref1</vt:lpstr>
    </vt:vector>
  </TitlesOfParts>
  <Manager/>
  <Company>ANZ Bank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Allisha Oxley</dc:creator>
  <cp:keywords/>
  <dc:description/>
  <cp:lastModifiedBy>Jemma Keogh</cp:lastModifiedBy>
  <cp:revision/>
  <dcterms:created xsi:type="dcterms:W3CDTF">2024-11-07T22:33:51Z</dcterms:created>
  <dcterms:modified xsi:type="dcterms:W3CDTF">2025-05-13T04:12:14Z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0x0101002829786AF674BD4A8230FA0B64541AD9</vt:lpwstr>
  </property>
  <property fmtid="{D5CDD505-2E9C-101B-9397-08002B2CF9AE}" pid="3" name="MediaServiceImageTags">
    <vt:lpwstr/>
  </property>
</Properties>
</file>